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734" firstSheet="0" activeTab="5"/>
  </bookViews>
  <sheets>
    <sheet name="1.4" sheetId="1" state="visible" r:id="rId2"/>
    <sheet name="1.5" sheetId="2" state="visible" r:id="rId3"/>
    <sheet name="1.6" sheetId="3" state="visible" r:id="rId4"/>
    <sheet name="1.15" sheetId="4" state="visible" r:id="rId5"/>
    <sheet name="1.16" sheetId="5" state="visible" r:id="rId6"/>
    <sheet name="1.17.1." sheetId="6" state="visible" r:id="rId7"/>
    <sheet name="1.18.2" sheetId="7" state="visible" r:id="rId8"/>
    <sheet name="1.25" sheetId="8" state="visible" r:id="rId9"/>
    <sheet name="1.27" sheetId="9" state="visible" r:id="rId10"/>
    <sheet name="1.30" sheetId="10" state="visible" r:id="rId11"/>
    <sheet name="Подстанции" sheetId="11" state="visible" r:id="rId12"/>
    <sheet name="Воздушные" sheetId="12" state="visible" r:id="rId13"/>
    <sheet name="Кабельные" sheetId="13" state="visible" r:id="rId14"/>
    <sheet name="2.1." sheetId="14" state="visible" r:id="rId15"/>
    <sheet name="2.2." sheetId="15" state="visible" r:id="rId16"/>
  </sheets>
  <definedNames>
    <definedName function="false" hidden="false" localSheetId="14" name="_xlnm.Print_Area" vbProcedure="false">'2.2.'!$A$1:$G$69</definedName>
    <definedName function="false" hidden="false" name="AES" vbProcedure="false">#ref!</definedName>
    <definedName function="false" hidden="false" name="ALL_ORG" vbProcedure="false">#ref!</definedName>
    <definedName function="false" hidden="false" name="ALL_SET" vbProcedure="false">#ref!</definedName>
    <definedName function="false" hidden="false" name="AOE" vbProcedure="false">#ref!</definedName>
    <definedName function="false" hidden="false" name="APR" vbProcedure="false">#ref!</definedName>
    <definedName function="false" hidden="false" name="AUG" vbProcedure="false">#ref!</definedName>
    <definedName function="false" hidden="false" name="BALEE_FLOAD" vbProcedure="false">#ref!</definedName>
    <definedName function="false" hidden="false" name="BALM_FLOAD" vbProcedure="false">#ref!</definedName>
    <definedName function="false" hidden="false" name="cd" vbProcedure="false">[0]!cd</definedName>
    <definedName function="false" hidden="false" name="com" vbProcedure="false">[0]!com</definedName>
    <definedName function="false" hidden="false" name="CompOt" vbProcedure="false">[0]!compot</definedName>
    <definedName function="false" hidden="false" name="CompOt2" vbProcedure="false">[0]!compot2</definedName>
    <definedName function="false" hidden="false" name="CompRas" vbProcedure="false">[0]!compras</definedName>
    <definedName function="false" hidden="false" name="Contents" vbProcedure="false">#ref!</definedName>
    <definedName function="false" hidden="false" name="COPY_DIAP" vbProcedure="false">#ref!</definedName>
    <definedName function="false" hidden="false" name="ct" vbProcedure="false">[0]!ct</definedName>
    <definedName function="false" hidden="false" name="DATA" vbProcedure="false">#ref!</definedName>
    <definedName function="false" hidden="false" name="DATE" vbProcedure="false">#ref!</definedName>
    <definedName function="false" hidden="false" name="DEC" vbProcedure="false">#ref!</definedName>
    <definedName function="false" hidden="false" name="DOC" vbProcedure="false">#ref!</definedName>
    <definedName function="false" hidden="false" name="Down_range" vbProcedure="false">#ref!</definedName>
    <definedName function="false" hidden="false" name="dsragh" vbProcedure="false">[0]!dsragh</definedName>
    <definedName function="false" hidden="false" name="ESOcom" vbProcedure="false">#ref!</definedName>
    <definedName function="false" hidden="false" name="ESO_ET" vbProcedure="false">#ref!</definedName>
    <definedName function="false" hidden="false" name="ew" vbProcedure="false">[0]!ew</definedName>
    <definedName function="false" hidden="false" name="F10_FST_OPT" vbProcedure="false">#ref!</definedName>
    <definedName function="false" hidden="false" name="F10_FST_OPT_1" vbProcedure="false">#ref!</definedName>
    <definedName function="false" hidden="false" name="F10_FST_OPT_2" vbProcedure="false">#ref!</definedName>
    <definedName function="false" hidden="false" name="F10_FST_OPT_3" vbProcedure="false">#ref!</definedName>
    <definedName function="false" hidden="false" name="F10_FST_ROZN" vbProcedure="false">#ref!</definedName>
    <definedName function="false" hidden="false" name="F10_FST_ROZN_1" vbProcedure="false">#ref!</definedName>
    <definedName function="false" hidden="false" name="F10_FST_ROZN_2" vbProcedure="false">#ref!</definedName>
    <definedName function="false" hidden="false" name="F10_MAX_OPT" vbProcedure="false">#ref!</definedName>
    <definedName function="false" hidden="false" name="F10_MAX_OPT_1" vbProcedure="false">#ref!</definedName>
    <definedName function="false" hidden="false" name="F10_MAX_OPT_2" vbProcedure="false">#ref!</definedName>
    <definedName function="false" hidden="false" name="F10_MAX_OPT_3" vbProcedure="false">#ref!</definedName>
    <definedName function="false" hidden="false" name="F10_MAX_ROZN" vbProcedure="false">#ref!</definedName>
    <definedName function="false" hidden="false" name="F10_MAX_ROZN_1" vbProcedure="false">#ref!</definedName>
    <definedName function="false" hidden="false" name="F10_MAX_ROZN_2" vbProcedure="false">#ref!</definedName>
    <definedName function="false" hidden="false" name="F10_MIN_OPT" vbProcedure="false">#ref!</definedName>
    <definedName function="false" hidden="false" name="F10_MIN_OPT_1" vbProcedure="false">#ref!</definedName>
    <definedName function="false" hidden="false" name="F10_MIN_OPT_2" vbProcedure="false">#ref!</definedName>
    <definedName function="false" hidden="false" name="F10_MIN_OPT_3" vbProcedure="false">#ref!</definedName>
    <definedName function="false" hidden="false" name="F10_MIN_ROZN" vbProcedure="false">#ref!</definedName>
    <definedName function="false" hidden="false" name="F10_MIN_ROZN_1" vbProcedure="false">#ref!</definedName>
    <definedName function="false" hidden="false" name="F10_MIN_ROZN_2" vbProcedure="false">#ref!</definedName>
    <definedName function="false" hidden="false" name="F10_SCOPE" vbProcedure="false">#ref!</definedName>
    <definedName function="false" hidden="false" name="F9_OPT" vbProcedure="false">#ref!</definedName>
    <definedName function="false" hidden="false" name="F9_OPT_1" vbProcedure="false">#ref!</definedName>
    <definedName function="false" hidden="false" name="F9_OPT_2" vbProcedure="false">#ref!</definedName>
    <definedName function="false" hidden="false" name="F9_OPT_3" vbProcedure="false">#ref!</definedName>
    <definedName function="false" hidden="false" name="F9_ROZN" vbProcedure="false">#ref!</definedName>
    <definedName function="false" hidden="false" name="F9_ROZN_1" vbProcedure="false">#ref!</definedName>
    <definedName function="false" hidden="false" name="F9_ROZN_2" vbProcedure="false">#ref!</definedName>
    <definedName function="false" hidden="false" name="F9_SCOPE" vbProcedure="false">#ref!</definedName>
    <definedName function="false" hidden="false" name="FEB" vbProcedure="false">#ref!</definedName>
    <definedName function="false" hidden="false" name="fff" vbProcedure="false">#ref!</definedName>
    <definedName function="false" hidden="false" name="fg" vbProcedure="false">[0]!fg</definedName>
    <definedName function="false" hidden="false" name="FUEL" vbProcedure="false">#ref!</definedName>
    <definedName function="false" hidden="false" name="FUELLIST" vbProcedure="false">#ref!</definedName>
    <definedName function="false" hidden="false" name="FUEL_ET" vbProcedure="false">#ref!</definedName>
    <definedName function="false" hidden="false" name="F_ST_ET" vbProcedure="false">#ref!</definedName>
    <definedName function="false" hidden="false" name="GES" vbProcedure="false">#ref!</definedName>
    <definedName function="false" hidden="false" name="GES3_DATA" vbProcedure="false">#ref!</definedName>
    <definedName function="false" hidden="false" name="GES_DATA" vbProcedure="false">#ref!</definedName>
    <definedName function="false" hidden="false" name="GES_LIST" vbProcedure="false">#ref!</definedName>
    <definedName function="false" hidden="false" name="gfg" vbProcedure="false">[0]!gfg</definedName>
    <definedName function="false" hidden="false" name="gh" vbProcedure="false">[0]!gh</definedName>
    <definedName function="false" hidden="false" name="GRES" vbProcedure="false">#ref!</definedName>
    <definedName function="false" hidden="false" name="GRES_DATA" vbProcedure="false">#ref!</definedName>
    <definedName function="false" hidden="false" name="GRES_LIST" vbProcedure="false">#ref!</definedName>
    <definedName function="false" hidden="false" name="gtty" vbProcedure="false">#ref!,#ref!,#ref!,p1_eso_prot</definedName>
    <definedName function="false" hidden="false" name="h" vbProcedure="false">[0]!h</definedName>
    <definedName function="false" hidden="false" name="hhh" vbProcedure="false">[0]!hhh</definedName>
    <definedName function="false" hidden="false" name="hhy" vbProcedure="false">[0]!hhy</definedName>
    <definedName function="false" hidden="false" name="INN" vbProcedure="false">#ref!</definedName>
    <definedName function="false" hidden="false" name="j" vbProcedure="false">[0]!j</definedName>
    <definedName function="false" hidden="false" name="JAN" vbProcedure="false">#ref!</definedName>
    <definedName function="false" hidden="false" name="JUL" vbProcedure="false">#ref!</definedName>
    <definedName function="false" hidden="false" name="JUN" vbProcedure="false">#ref!</definedName>
    <definedName function="false" hidden="false" name="k" vbProcedure="false">[0]!k</definedName>
    <definedName function="false" hidden="false" name="LINE" vbProcedure="false">#ref!</definedName>
    <definedName function="false" hidden="false" name="LINE2" vbProcedure="false">#ref!</definedName>
    <definedName function="false" hidden="false" name="MAR" vbProcedure="false">#ref!</definedName>
    <definedName function="false" hidden="false" name="MAY" vbProcedure="false">#ref!</definedName>
    <definedName function="false" hidden="false" name="MO" vbProcedure="false">#ref!</definedName>
    <definedName function="false" hidden="false" name="MONTH" vbProcedure="false">#ref!</definedName>
    <definedName function="false" hidden="false" name="nfyz" vbProcedure="false">[0]!nfyz</definedName>
    <definedName function="false" hidden="false" name="NOM" vbProcedure="false">#ref!</definedName>
    <definedName function="false" hidden="false" name="NOV" vbProcedure="false">#ref!</definedName>
    <definedName function="false" hidden="false" name="NSRF" vbProcedure="false">#ref!</definedName>
    <definedName function="false" hidden="false" name="Num" vbProcedure="false">#ref!</definedName>
    <definedName function="false" hidden="false" name="o" vbProcedure="false">[0]!o</definedName>
    <definedName function="false" hidden="false" name="OCT" vbProcedure="false">#ref!</definedName>
    <definedName function="false" hidden="false" name="OKTMO" vbProcedure="false">#ref!</definedName>
    <definedName function="false" hidden="false" name="ORE" vbProcedure="false">#ref!</definedName>
    <definedName function="false" hidden="false" name="Org_list" vbProcedure="false">#ref!</definedName>
    <definedName function="false" hidden="false" name="OTH_DATA" vbProcedure="false">#ref!</definedName>
    <definedName function="false" hidden="false" name="OTH_LIST" vbProcedure="false">#ref!</definedName>
    <definedName function="false" hidden="false" name="P10_SCOPE_FULL_LOAD" vbProcedure="false">#ref!,#ref!,#ref!,#ref!,#ref!,#ref!</definedName>
    <definedName function="false" hidden="false" name="P11_SCOPE_FULL_LOAD" vbProcedure="false">#ref!,#ref!,#ref!,#ref!,#ref!</definedName>
    <definedName function="false" hidden="false" name="P12_SCOPE_FULL_LOAD" vbProcedure="false">#ref!,#ref!,#ref!,#ref!,#ref!,#ref!</definedName>
    <definedName function="false" hidden="false" name="P12_T28_Protection" vbProcedure="false">p1_t28_protection,p2_t28_protection,p3_t28_protection,p4_t28_protection,p5_t28_protection,p6_t28_protection,p7_t28_protection,p8_t28_protection</definedName>
    <definedName function="false" hidden="false" name="P13_SCOPE_FULL_LOAD" vbProcedure="false">#ref!,#ref!,#ref!,#ref!,#ref!,#ref!</definedName>
    <definedName function="false" hidden="false" name="P14_SCOPE_FULL_LOAD" vbProcedure="false">#ref!,#ref!,#ref!,#ref!,#ref!,#ref!</definedName>
    <definedName function="false" hidden="false" name="P15_SCOPE_FULL_LOAD" vbProcedure="false">#ref!,#ref!,#ref!,#ref!,#ref!,P1_SCOPE_FULL_LOAD</definedName>
    <definedName function="false" hidden="false" name="P1_SCOPE_FULL_LOAD" vbProcedure="false">#ref!,#ref!,#ref!,#ref!,#ref!,#ref!</definedName>
    <definedName function="false" hidden="false" name="P16_SCOPE_FULL_LOAD" vbProcedure="false">[0]!p2_scope_full_load,[0]!p3_scope_full_load,[0]!p4_scope_full_load,[0]!p5_scope_full_load,[0]!p6_scope_full_load,[0]!p7_scope_full_load,[0]!p8_scope_full_load</definedName>
    <definedName function="false" hidden="false" name="P17_SCOPE_FULL_LOAD" vbProcedure="false">[0]!p9_scope_full_load,P10_SCOPE_FULL_LOAD,P11_SCOPE_FULL_LOAD,P12_SCOPE_FULL_LOAD,P13_SCOPE_FULL_LOAD,P14_SCOPE_FULL_LOAD,P15_SCOPE_FULL_LOAD</definedName>
    <definedName function="false" hidden="false" name="P19_T1_Protect" vbProcedure="false">p5_t1_protect,p6_t1_protect,p7_t1_protect,p8_t1_protect,p9_t1_protect,p10_t1_protect,p11_t1_protect,p12_t1_protect,p13_t1_protect,p14_t1_protect</definedName>
    <definedName function="false" hidden="false" name="P1_SC22" vbProcedure="false">#ref!,#ref!,#ref!,#ref!,#ref!,#ref!</definedName>
    <definedName function="false" hidden="false" name="P1_SCOPE_CORR" vbProcedure="false">#ref!,#ref!,#ref!,#ref!,#ref!,#ref!,#ref!</definedName>
    <definedName function="false" hidden="false" name="P1_SCOPE_FST7" vbProcedure="false">#ref!,#ref!,#ref!,#ref!,#ref!,#ref!</definedName>
    <definedName function="false" hidden="false" name="P1_SCOPE_IND" vbProcedure="false">#ref!,#ref!,#ref!,#ref!,#ref!,#ref!</definedName>
    <definedName function="false" hidden="false" name="P1_SCOPE_IND2" vbProcedure="false">#ref!,#ref!,#ref!,#ref!,#ref!</definedName>
    <definedName function="false" hidden="false" name="P1_SCOPE_NOTIND" vbProcedure="false">#ref!,#ref!,#ref!,#ref!,#ref!,#ref!</definedName>
    <definedName function="false" hidden="false" name="P1_SCOPE_NotInd2" vbProcedure="false">#ref!,#ref!,#ref!,#ref!,#ref!,#ref!,#ref!</definedName>
    <definedName function="false" hidden="false" name="P1_SCOPE_NotInd3" vbProcedure="false">#ref!,#ref!,#ref!,#ref!,#ref!,#ref!,#ref!</definedName>
    <definedName function="false" hidden="false" name="P1_SCOPE_NotInt" vbProcedure="false">#ref!,#ref!,#ref!,#ref!,#ref!,#ref!</definedName>
    <definedName function="false" hidden="false" name="P1_SCOPE_SAVE2" vbProcedure="false">#ref!,#ref!,#ref!,#ref!,#ref!,#ref!,#ref!</definedName>
    <definedName function="false" hidden="false" name="P1_SCOPE_SV_LD" vbProcedure="false">#ref!,#ref!,#ref!,#ref!,#ref!,#ref!,#ref!</definedName>
    <definedName function="false" hidden="false" name="P1_SC_CLR" vbProcedure="false">#ref!,#ref!,#ref!,#ref!,#ref!</definedName>
    <definedName function="false" hidden="false" name="P1_SET_PROT" vbProcedure="false">#ref!,#ref!,#ref!,#ref!,#ref!,#ref!,#ref!</definedName>
    <definedName function="false" hidden="false" name="P1_SET_PRT" vbProcedure="false">#ref!,#ref!,#ref!,#ref!,#ref!,#ref!,#ref!</definedName>
    <definedName function="false" hidden="false" name="P2_SC22" vbProcedure="false">#ref!,#ref!,#ref!,#ref!,#ref!,#ref!,#ref!</definedName>
    <definedName function="false" hidden="false" name="P2_SCOPE_CORR" vbProcedure="false">#ref!,#ref!,#ref!,#ref!,#ref!,#ref!,#ref!,#ref!</definedName>
    <definedName function="false" hidden="false" name="P2_SCOPE_FULL_LOAD" vbProcedure="false">#ref!,#ref!,#ref!,#ref!,#ref!,#ref!</definedName>
    <definedName function="false" hidden="false" name="P2_SCOPE_IND" vbProcedure="false">#ref!,#ref!,#ref!,#ref!,#ref!,#ref!</definedName>
    <definedName function="false" hidden="false" name="P2_SCOPE_IND2" vbProcedure="false">#ref!,#ref!,#ref!,#ref!,#ref!</definedName>
    <definedName function="false" hidden="false" name="P2_SCOPE_NOTIND" vbProcedure="false">#ref!,#ref!,#ref!,#ref!,#ref!,#ref!,#ref!</definedName>
    <definedName function="false" hidden="false" name="P2_SCOPE_NotInd2" vbProcedure="false">#ref!,#ref!,#ref!,#ref!,#ref!,#ref!</definedName>
    <definedName function="false" hidden="false" name="P2_SCOPE_NotInd3" vbProcedure="false">#ref!,#ref!,#ref!,#ref!,#ref!,#ref!,#ref!</definedName>
    <definedName function="false" hidden="false" name="P2_SCOPE_NotInt" vbProcedure="false">#ref!,#ref!,#ref!,#ref!,#ref!,#ref!,#ref!</definedName>
    <definedName function="false" hidden="false" name="P2_SCOPE_SAVE2" vbProcedure="false">#ref!,#ref!,#ref!,#ref!,#ref!,#ref!</definedName>
    <definedName function="false" hidden="false" name="P2_SC_CLR" vbProcedure="false">#ref!,#ref!,#ref!,#ref!,#ref!</definedName>
    <definedName function="false" hidden="false" name="P3_SC22" vbProcedure="false">#ref!,#ref!,#ref!,#ref!,#ref!,#ref!</definedName>
    <definedName function="false" hidden="false" name="P3_SCOPE_FULL_LOAD" vbProcedure="false">#ref!,#ref!,#ref!,#ref!,#ref!,#ref!</definedName>
    <definedName function="false" hidden="false" name="P3_SCOPE_IND" vbProcedure="false">#ref!,#ref!,#ref!,#ref!,#ref!</definedName>
    <definedName function="false" hidden="false" name="P3_SCOPE_IND2" vbProcedure="false">#ref!,#ref!,#ref!,#ref!,#ref!</definedName>
    <definedName function="false" hidden="false" name="P3_SCOPE_NOTIND" vbProcedure="false">#ref!,#ref!,#ref!,#ref!,#ref!,#ref!,#ref!</definedName>
    <definedName function="false" hidden="false" name="P3_SCOPE_NotInd2" vbProcedure="false">#ref!,#ref!,#ref!,#ref!,#ref!,#ref!,#ref!</definedName>
    <definedName function="false" hidden="false" name="P3_SCOPE_NotInt" vbProcedure="false">#ref!,#ref!,#ref!,#ref!,#ref!,#ref!</definedName>
    <definedName function="false" hidden="false" name="P4_SCOPE_FULL_LOAD" vbProcedure="false">#ref!,#ref!,#ref!,#ref!,#ref!,#ref!</definedName>
    <definedName function="false" hidden="false" name="P4_SCOPE_IND" vbProcedure="false">#ref!,#ref!,#ref!,#ref!,#ref!</definedName>
    <definedName function="false" hidden="false" name="P4_SCOPE_IND2" vbProcedure="false">#ref!,#ref!,#ref!,#ref!,#ref!,#ref!</definedName>
    <definedName function="false" hidden="false" name="P4_SCOPE_NOTIND" vbProcedure="false">#ref!,#ref!,#ref!,#ref!,#ref!,#ref!,#ref!</definedName>
    <definedName function="false" hidden="false" name="P4_SCOPE_NotInd2" vbProcedure="false">#ref!,#ref!,#ref!,#ref!,#ref!,#ref!,#ref!</definedName>
    <definedName function="false" hidden="false" name="P5_SCOPE_FULL_LOAD" vbProcedure="false">#ref!,#ref!,#ref!,#ref!,#ref!,#ref!</definedName>
    <definedName function="false" hidden="false" name="P5_SCOPE_NOTIND" vbProcedure="false">#ref!,#ref!,#ref!,#ref!,#ref!,#ref!,#ref!</definedName>
    <definedName function="false" hidden="false" name="P5_SCOPE_NotInd2" vbProcedure="false">#ref!,#ref!,#ref!,#ref!,#ref!,#ref!,#ref!</definedName>
    <definedName function="false" hidden="false" name="P6_SCOPE_FULL_LOAD" vbProcedure="false">#ref!,#ref!,#ref!,#ref!,#ref!,#ref!</definedName>
    <definedName function="false" hidden="false" name="P6_SCOPE_NOTIND" vbProcedure="false">#ref!,#ref!,#ref!,#ref!,#ref!,#ref!,#ref!</definedName>
    <definedName function="false" hidden="false" name="P6_SCOPE_NotInd2" vbProcedure="false">#ref!,#ref!,#ref!,#ref!,#ref!,#ref!,#ref!</definedName>
    <definedName function="false" hidden="false" name="P6_T2.1?Protection" vbProcedure="false">p1_t2.1?protection</definedName>
    <definedName function="false" hidden="false" name="P7_SCOPE_FULL_LOAD" vbProcedure="false">#ref!,#ref!,#ref!,#ref!,#ref!,#ref!</definedName>
    <definedName function="false" hidden="false" name="P7_SCOPE_NOTIND" vbProcedure="false">#ref!,#ref!,#ref!,#ref!,#ref!,#ref!</definedName>
    <definedName function="false" hidden="false" name="P7_SCOPE_NotInd2" vbProcedure="false">#ref!,#ref!,#ref!,#ref!,#ref!,P1_SCOPE_NotInd2,P2_SCOPE_NotInd2,P3_SCOPE_NotInd2</definedName>
    <definedName function="false" hidden="false" name="P8_SCOPE_FULL_LOAD" vbProcedure="false">#ref!,#ref!,#ref!,#ref!,#ref!,#ref!</definedName>
    <definedName function="false" hidden="false" name="P8_SCOPE_NOTIND" vbProcedure="false">#ref!,#ref!,#ref!,#ref!,#ref!,#ref!</definedName>
    <definedName function="false" hidden="false" name="P9_SCOPE_FULL_LOAD" vbProcedure="false">#ref!,#ref!,#ref!,#ref!,#ref!,#ref!</definedName>
    <definedName function="false" hidden="false" name="P9_SCOPE_NotInd" vbProcedure="false">#ref!,[0]!p1_scope_notind,[0]!p2_scope_notind,[0]!p3_scope_notind,[0]!p4_scope_notind,[0]!p5_scope_notind,[0]!p6_scope_notind,[0]!p7_scope_notind</definedName>
    <definedName function="false" hidden="false" name="PER_ET" vbProcedure="false">#ref!</definedName>
    <definedName function="false" hidden="false" name="polta" vbProcedure="false">#ref!</definedName>
    <definedName function="false" hidden="false" name="PROT" vbProcedure="false">#ref!,#ref!,#ref!,#ref!,#ref!,#ref!</definedName>
    <definedName function="false" hidden="false" name="PR_OPT" vbProcedure="false">#ref!</definedName>
    <definedName function="false" hidden="false" name="PR_ROZN" vbProcedure="false">#ref!</definedName>
    <definedName function="false" hidden="false" name="REGcom" vbProcedure="false">#ref!</definedName>
    <definedName function="false" hidden="false" name="REGUL" vbProcedure="false">#ref!</definedName>
    <definedName function="false" hidden="false" name="REG_ET" vbProcedure="false">#ref!</definedName>
    <definedName function="false" hidden="false" name="rr" vbProcedure="false">[0]!rr</definedName>
    <definedName function="false" hidden="false" name="RRE" vbProcedure="false">#ref!</definedName>
    <definedName function="false" hidden="false" name="S10_" vbProcedure="false">#ref!</definedName>
    <definedName function="false" hidden="false" name="S11_" vbProcedure="false">#ref!</definedName>
    <definedName function="false" hidden="false" name="S12_" vbProcedure="false">#ref!</definedName>
    <definedName function="false" hidden="false" name="S13_" vbProcedure="false">#ref!</definedName>
    <definedName function="false" hidden="false" name="S14_" vbProcedure="false">#ref!</definedName>
    <definedName function="false" hidden="false" name="S15_" vbProcedure="false">#ref!</definedName>
    <definedName function="false" hidden="false" name="S16_" vbProcedure="false">#ref!</definedName>
    <definedName function="false" hidden="false" name="S17_" vbProcedure="false">#ref!</definedName>
    <definedName function="false" hidden="false" name="S18_" vbProcedure="false">#ref!</definedName>
    <definedName function="false" hidden="false" name="S19_" vbProcedure="false">#ref!</definedName>
    <definedName function="false" hidden="false" name="S1_" vbProcedure="false">#ref!</definedName>
    <definedName function="false" hidden="false" name="S20_" vbProcedure="false">#ref!</definedName>
    <definedName function="false" hidden="false" name="S2_" vbProcedure="false">#ref!</definedName>
    <definedName function="false" hidden="false" name="S3_" vbProcedure="false">#ref!</definedName>
    <definedName function="false" hidden="false" name="S4_" vbProcedure="false">#ref!</definedName>
    <definedName function="false" hidden="false" name="S5_" vbProcedure="false">#ref!</definedName>
    <definedName function="false" hidden="false" name="S6_" vbProcedure="false">#ref!</definedName>
    <definedName function="false" hidden="false" name="S7_" vbProcedure="false">#ref!</definedName>
    <definedName function="false" hidden="false" name="S8_" vbProcedure="false">#ref!</definedName>
    <definedName function="false" hidden="false" name="S9_" vbProcedure="false">#ref!</definedName>
    <definedName function="false" hidden="false" name="SAPBEXrevision" vbProcedure="false">1</definedName>
    <definedName function="false" hidden="false" name="SAPBEXsysID" vbProcedure="false">"BW2"</definedName>
    <definedName function="false" hidden="false" name="SAPBEXwbID" vbProcedure="false">"479GSPMTNK9HM4ZSIVE5K2SH6"</definedName>
    <definedName function="false" hidden="false" name="SBTcom" vbProcedure="false">#ref!</definedName>
    <definedName function="false" hidden="false" name="SBT_ET" vbProcedure="false">#ref!</definedName>
    <definedName function="false" hidden="false" name="SBT_PROT" vbProcedure="false">#ref!,#ref!,#ref!,#ref!,p1_sbt_prot</definedName>
    <definedName function="false" hidden="false" name="sch" vbProcedure="false">#ref!</definedName>
    <definedName function="false" hidden="false" name="SCOPE" vbProcedure="false">#ref!</definedName>
    <definedName function="false" hidden="false" name="SCOPE10" vbProcedure="false">#ref!</definedName>
    <definedName function="false" hidden="false" name="SCOPE11" vbProcedure="false">#ref!</definedName>
    <definedName function="false" hidden="false" name="SCOPE12" vbProcedure="false">#ref!</definedName>
    <definedName function="false" hidden="false" name="SCOPE2" vbProcedure="false">#ref!</definedName>
    <definedName function="false" hidden="false" name="SCOPE3" vbProcedure="false">#ref!</definedName>
    <definedName function="false" hidden="false" name="SCOPE4" vbProcedure="false">#ref!</definedName>
    <definedName function="false" hidden="false" name="SCOPE5" vbProcedure="false">#ref!</definedName>
    <definedName function="false" hidden="false" name="SCOPE6" vbProcedure="false">#ref!</definedName>
    <definedName function="false" hidden="false" name="SCOPE7" vbProcedure="false">#ref!</definedName>
    <definedName function="false" hidden="false" name="SCOPE8" vbProcedure="false">#ref!</definedName>
    <definedName function="false" hidden="false" name="SCOPE9" vbProcedure="false">#ref!</definedName>
    <definedName function="false" hidden="false" name="SCOPE_16_LD" vbProcedure="false">#ref!</definedName>
    <definedName function="false" hidden="false" name="SCOPE_16_PRT" vbProcedure="false">p1_scope_16_prt,p2_scope_16_prt</definedName>
    <definedName function="false" hidden="false" name="SCOPE_17.1_LD" vbProcedure="false">#ref!</definedName>
    <definedName function="false" hidden="false" name="SCOPE_17_LD" vbProcedure="false">#ref!</definedName>
    <definedName function="false" hidden="false" name="SCOPE_2" vbProcedure="false">#ref!</definedName>
    <definedName function="false" hidden="false" name="SCOPE_2.1_LD" vbProcedure="false">#ref!</definedName>
    <definedName function="false" hidden="false" name="SCOPE_2.1_PRT" vbProcedure="false">#ref!</definedName>
    <definedName function="false" hidden="false" name="SCOPE_2.2_LD" vbProcedure="false">#ref!</definedName>
    <definedName function="false" hidden="false" name="SCOPE_2.2_PRT" vbProcedure="false">#ref!</definedName>
    <definedName function="false" hidden="false" name="SCOPE_25_LD" vbProcedure="false">#ref!</definedName>
    <definedName function="false" hidden="false" name="SCOPE_2_1" vbProcedure="false">#ref!</definedName>
    <definedName function="false" hidden="false" name="SCOPE_2_DR1" vbProcedure="false">#ref!</definedName>
    <definedName function="false" hidden="false" name="SCOPE_2_DR10" vbProcedure="false">#ref!</definedName>
    <definedName function="false" hidden="false" name="SCOPE_2_DR11" vbProcedure="false">#ref!</definedName>
    <definedName function="false" hidden="false" name="SCOPE_2_DR2" vbProcedure="false">#ref!</definedName>
    <definedName function="false" hidden="false" name="SCOPE_2_DR3" vbProcedure="false">#ref!</definedName>
    <definedName function="false" hidden="false" name="SCOPE_2_DR4" vbProcedure="false">#ref!</definedName>
    <definedName function="false" hidden="false" name="SCOPE_2_DR5" vbProcedure="false">#ref!</definedName>
    <definedName function="false" hidden="false" name="SCOPE_2_DR6" vbProcedure="false">#ref!</definedName>
    <definedName function="false" hidden="false" name="SCOPE_2_DR7" vbProcedure="false">#ref!</definedName>
    <definedName function="false" hidden="false" name="SCOPE_2_DR8" vbProcedure="false">#ref!</definedName>
    <definedName function="false" hidden="false" name="SCOPE_2_DR9" vbProcedure="false">#ref!</definedName>
    <definedName function="false" hidden="false" name="SCOPE_3_DR1" vbProcedure="false">#ref!</definedName>
    <definedName function="false" hidden="false" name="SCOPE_3_DR10" vbProcedure="false">#ref!</definedName>
    <definedName function="false" hidden="false" name="SCOPE_3_DR11" vbProcedure="false">#ref!</definedName>
    <definedName function="false" hidden="false" name="SCOPE_3_DR2" vbProcedure="false">#ref!</definedName>
    <definedName function="false" hidden="false" name="SCOPE_3_DR3" vbProcedure="false">#ref!</definedName>
    <definedName function="false" hidden="false" name="SCOPE_3_DR4" vbProcedure="false">#ref!</definedName>
    <definedName function="false" hidden="false" name="SCOPE_3_DR5" vbProcedure="false">#ref!</definedName>
    <definedName function="false" hidden="false" name="SCOPE_3_DR6" vbProcedure="false">#ref!</definedName>
    <definedName function="false" hidden="false" name="SCOPE_3_DR7" vbProcedure="false">#ref!</definedName>
    <definedName function="false" hidden="false" name="SCOPE_3_DR8" vbProcedure="false">#ref!</definedName>
    <definedName function="false" hidden="false" name="SCOPE_3_DR9" vbProcedure="false">#ref!</definedName>
    <definedName function="false" hidden="false" name="SCOPE_3_LD" vbProcedure="false">#ref!</definedName>
    <definedName function="false" hidden="false" name="SCOPE_3_PRT" vbProcedure="false">#ref!</definedName>
    <definedName function="false" hidden="false" name="SCOPE_CORR" vbProcedure="false">#ref!,#ref!,#ref!,#ref!,#ref!,[0]!p1_scope_corr,[0]!p2_scope_corr</definedName>
    <definedName function="false" hidden="false" name="SCOPE_CPR" vbProcedure="false">#ref!</definedName>
    <definedName function="false" hidden="false" name="SCOPE_DOP2" vbProcedure="false">#ref!,#ref!,#ref!,#ref!,#ref!,#ref!</definedName>
    <definedName function="false" hidden="false" name="SCOPE_DOP3" vbProcedure="false">#ref!,#ref!,#ref!,#ref!,#ref!,#ref!</definedName>
    <definedName function="false" hidden="false" name="SCOPE_ESOLD" vbProcedure="false">#ref!</definedName>
    <definedName function="false" hidden="false" name="SCOPE_ETALON" vbProcedure="false">#ref!</definedName>
    <definedName function="false" hidden="false" name="SCOPE_ETALON2" vbProcedure="false">#ref!</definedName>
    <definedName function="false" hidden="false" name="SCOPE_F2_LD1" vbProcedure="false">#ref!</definedName>
    <definedName function="false" hidden="false" name="SCOPE_F2_LD2" vbProcedure="false">#ref!</definedName>
    <definedName function="false" hidden="false" name="SCOPE_FORM46_EE1" vbProcedure="false">#ref!</definedName>
    <definedName function="false" hidden="false" name="SCOPE_FST7" vbProcedure="false">#ref!,#ref!,#ref!,#ref!,[0]!p1_scope_fst7</definedName>
    <definedName function="false" hidden="false" name="SCOPE_FULL_LOAD" vbProcedure="false">[0]!p16_scope_full_load,[0]!p17_scope_full_load</definedName>
    <definedName function="false" hidden="false" name="SCOPE_IND" vbProcedure="false">#ref!,#ref!,[0]!p1_scope_ind,[0]!p2_scope_ind,[0]!p3_scope_ind,[0]!p4_scope_ind</definedName>
    <definedName function="false" hidden="false" name="SCOPE_IND2" vbProcedure="false">#ref!,#ref!,#ref!,[0]!p1_scope_ind2,[0]!p2_scope_ind2,[0]!p3_scope_ind2,[0]!p4_scope_ind2</definedName>
    <definedName function="false" hidden="false" name="scope_ld" vbProcedure="false">#ref!</definedName>
    <definedName function="false" hidden="false" name="SCOPE_LOAD" vbProcedure="false">#ref!</definedName>
    <definedName function="false" hidden="false" name="SCOPE_LOAD1" vbProcedure="false">#ref!</definedName>
    <definedName function="false" hidden="false" name="SCOPE_LOAD_FUEL" vbProcedure="false">#ref!</definedName>
    <definedName function="false" hidden="false" name="SCOPE_NOTIND" vbProcedure="false">[0]!p1_scope_notind,[0]!p2_scope_notind,[0]!p3_scope_notind,[0]!p4_scope_notind,[0]!p5_scope_notind,[0]!p6_scope_notind,[0]!p7_scope_notind,[0]!p8_scope_notind</definedName>
    <definedName function="false" hidden="false" name="SCOPE_NotInd2" vbProcedure="false">[0]!p4_scope_notind2,[0]!p5_scope_notind2,[0]!p6_scope_notind2,[0]!p7_scope_notind2</definedName>
    <definedName function="false" hidden="false" name="SCOPE_NotInd3" vbProcedure="false">#ref!,#ref!,#ref!,[0]!p1_scope_notind3,[0]!p2_scope_notind3</definedName>
    <definedName function="false" hidden="false" name="SCOPE_ORE" vbProcedure="false">#ref!</definedName>
    <definedName function="false" hidden="false" name="SCOPE_PER_LD" vbProcedure="false">#ref!</definedName>
    <definedName function="false" hidden="false" name="SCOPE_PER_PRT" vbProcedure="false">p5_scope_per_prt,p6_scope_per_prt,p7_scope_per_prt,p8_scope_per_prt</definedName>
    <definedName function="false" hidden="false" name="SCOPE_PRD" vbProcedure="false">#ref!</definedName>
    <definedName function="false" hidden="false" name="SCOPE_PRD_ET" vbProcedure="false">#ref!</definedName>
    <definedName function="false" hidden="false" name="SCOPE_PRD_ET2" vbProcedure="false">#ref!</definedName>
    <definedName function="false" hidden="false" name="SCOPE_PRT" vbProcedure="false">#ref!,#ref!,#ref!,#ref!,#ref!,#ref!</definedName>
    <definedName function="false" hidden="false" name="SCOPE_PRZ" vbProcedure="false">#ref!</definedName>
    <definedName function="false" hidden="false" name="SCOPE_PRZ_ET" vbProcedure="false">#ref!</definedName>
    <definedName function="false" hidden="false" name="SCOPE_PRZ_ET2" vbProcedure="false">#ref!</definedName>
    <definedName function="false" hidden="false" name="SCOPE_REGIONS" vbProcedure="false">#ref!</definedName>
    <definedName function="false" hidden="false" name="SCOPE_REGLD" vbProcedure="false">#ref!</definedName>
    <definedName function="false" hidden="false" name="SCOPE_RG" vbProcedure="false">#ref!</definedName>
    <definedName function="false" hidden="false" name="SCOPE_SAVE2" vbProcedure="false">#ref!,#ref!,#ref!,#ref!,#ref!,[0]!p1_scope_save2,[0]!p2_scope_save2</definedName>
    <definedName function="false" hidden="false" name="SCOPE_SBTLD" vbProcedure="false">#ref!</definedName>
    <definedName function="false" hidden="false" name="SCOPE_SETLD" vbProcedure="false">#ref!</definedName>
    <definedName function="false" hidden="false" name="SCOPE_SS" vbProcedure="false">#ref!,#ref!,#ref!,#ref!,#ref!,#ref!</definedName>
    <definedName function="false" hidden="false" name="SCOPE_SS2" vbProcedure="false">#ref!</definedName>
    <definedName function="false" hidden="false" name="SCOPE_SV_LD2" vbProcedure="false">#ref!</definedName>
    <definedName function="false" hidden="false" name="SCOPE_SV_PRT" vbProcedure="false">p1_scope_sv_prt,p2_scope_sv_prt,p3_scope_sv_prt</definedName>
    <definedName function="false" hidden="false" name="SEP" vbProcedure="false">#ref!</definedName>
    <definedName function="false" hidden="false" name="SETcom" vbProcedure="false">#ref!</definedName>
    <definedName function="false" hidden="false" name="SET_ET" vbProcedure="false">#ref!</definedName>
    <definedName function="false" hidden="false" name="SET_PROT" vbProcedure="false">#ref!,#ref!,#ref!,#ref!,#ref!,P1_SET_PROT</definedName>
    <definedName function="false" hidden="false" name="SET_PRT" vbProcedure="false">#ref!,#ref!,#ref!,#ref!,P1_SET_PRT</definedName>
    <definedName function="false" hidden="false" name="Sheet2?prefix?" vbProcedure="false">"H"</definedName>
    <definedName function="false" hidden="false" name="SPR_GES_ET" vbProcedure="false">#ref!</definedName>
    <definedName function="false" hidden="false" name="SPR_GRES_ET" vbProcedure="false">#ref!</definedName>
    <definedName function="false" hidden="false" name="SPR_OTH_ET" vbProcedure="false">#ref!</definedName>
    <definedName function="false" hidden="false" name="SPR_PROT" vbProcedure="false">#ref!,#ref!</definedName>
    <definedName function="false" hidden="false" name="SPR_SCOPE" vbProcedure="false">#ref!</definedName>
    <definedName function="false" hidden="false" name="SPR_TES_ET" vbProcedure="false">#ref!</definedName>
    <definedName function="false" hidden="false" name="SP_OPT" vbProcedure="false">#ref!</definedName>
    <definedName function="false" hidden="false" name="SP_ROZN" vbProcedure="false">#ref!</definedName>
    <definedName function="false" hidden="false" name="SP_SC_1" vbProcedure="false">#ref!</definedName>
    <definedName function="false" hidden="false" name="SP_SC_2" vbProcedure="false">#ref!</definedName>
    <definedName function="false" hidden="false" name="SP_SC_3" vbProcedure="false">#ref!</definedName>
    <definedName function="false" hidden="false" name="SP_SC_4" vbProcedure="false">#ref!</definedName>
    <definedName function="false" hidden="false" name="SP_SC_5" vbProcedure="false">#ref!</definedName>
    <definedName function="false" hidden="false" name="sq" vbProcedure="false">#ref!</definedName>
    <definedName function="false" hidden="false" name="T0?axis?ПРД?РЕГ" vbProcedure="false">#ref!</definedName>
    <definedName function="false" hidden="false" name="T0?item_ext?РОСТ" vbProcedure="false">#ref!</definedName>
    <definedName function="false" hidden="false" name="T0?L0.1" vbProcedure="false">#ref!</definedName>
    <definedName function="false" hidden="false" name="T0?L0.2" vbProcedure="false">#ref!</definedName>
    <definedName function="false" hidden="false" name="T0?L1" vbProcedure="false">#ref!</definedName>
    <definedName function="false" hidden="false" name="T0?L10" vbProcedure="false">#ref!</definedName>
    <definedName function="false" hidden="false" name="T0?L10.1" vbProcedure="false">#ref!</definedName>
    <definedName function="false" hidden="false" name="T0?L10.2" vbProcedure="false">#ref!</definedName>
    <definedName function="false" hidden="false" name="T0?L10.3" vbProcedure="false">#ref!</definedName>
    <definedName function="false" hidden="false" name="T0?L10.4" vbProcedure="false">#ref!</definedName>
    <definedName function="false" hidden="false" name="T0?L10.5" vbProcedure="false">#ref!</definedName>
    <definedName function="false" hidden="false" name="T0?L11" vbProcedure="false">#ref!</definedName>
    <definedName function="false" hidden="false" name="T0?L12" vbProcedure="false">#ref!</definedName>
    <definedName function="false" hidden="false" name="T0?L13" vbProcedure="false">#ref!</definedName>
    <definedName function="false" hidden="false" name="T0?L13.1" vbProcedure="false">#ref!</definedName>
    <definedName function="false" hidden="false" name="T0?L13.2" vbProcedure="false">#ref!</definedName>
    <definedName function="false" hidden="false" name="T0?L14" vbProcedure="false">#ref!</definedName>
    <definedName function="false" hidden="false" name="T0?L14.1" vbProcedure="false">#ref!</definedName>
    <definedName function="false" hidden="false" name="T0?L14.2" vbProcedure="false">#ref!</definedName>
    <definedName function="false" hidden="false" name="T0?L15" vbProcedure="false">#ref!</definedName>
    <definedName function="false" hidden="false" name="T0?L15.1" vbProcedure="false">#ref!</definedName>
    <definedName function="false" hidden="false" name="T0?L15.2" vbProcedure="false">#ref!</definedName>
    <definedName function="false" hidden="false" name="T0?L15.2.1" vbProcedure="false">#ref!</definedName>
    <definedName function="false" hidden="false" name="T0?L15.2.2" vbProcedure="false">#ref!</definedName>
    <definedName function="false" hidden="false" name="T0?L16" vbProcedure="false">#ref!</definedName>
    <definedName function="false" hidden="false" name="T0?L17" vbProcedure="false">#ref!</definedName>
    <definedName function="false" hidden="false" name="T0?L17.1" vbProcedure="false">#ref!</definedName>
    <definedName function="false" hidden="false" name="T0?L18" vbProcedure="false">#ref!</definedName>
    <definedName function="false" hidden="false" name="T0?L19" vbProcedure="false">#ref!</definedName>
    <definedName function="false" hidden="false" name="T0?L2" vbProcedure="false">#ref!</definedName>
    <definedName function="false" hidden="false" name="T0?L20" vbProcedure="false">#ref!</definedName>
    <definedName function="false" hidden="false" name="T0?L21" vbProcedure="false">#ref!</definedName>
    <definedName function="false" hidden="false" name="T0?L22" vbProcedure="false">#ref!</definedName>
    <definedName function="false" hidden="false" name="T0?L22.1" vbProcedure="false">#ref!</definedName>
    <definedName function="false" hidden="false" name="T0?L22.2" vbProcedure="false">#ref!</definedName>
    <definedName function="false" hidden="false" name="T0?L23" vbProcedure="false">#ref!</definedName>
    <definedName function="false" hidden="false" name="T0?L24" vbProcedure="false">#ref!</definedName>
    <definedName function="false" hidden="false" name="T0?L24.1" vbProcedure="false">#ref!</definedName>
    <definedName function="false" hidden="false" name="T0?L24.2" vbProcedure="false">#ref!</definedName>
    <definedName function="false" hidden="false" name="T0?L25" vbProcedure="false">#ref!</definedName>
    <definedName function="false" hidden="false" name="T0?L25.1" vbProcedure="false">#ref!</definedName>
    <definedName function="false" hidden="false" name="T0?L25.1.1" vbProcedure="false">#ref!</definedName>
    <definedName function="false" hidden="false" name="T0?L25.1.2" vbProcedure="false">#ref!</definedName>
    <definedName function="false" hidden="false" name="T0?L25.2" vbProcedure="false">#ref!</definedName>
    <definedName function="false" hidden="false" name="T0?L25.3" vbProcedure="false">#ref!</definedName>
    <definedName function="false" hidden="false" name="T0?L26.1" vbProcedure="false">#ref!</definedName>
    <definedName function="false" hidden="false" name="T0?L26.2" vbProcedure="false">#ref!</definedName>
    <definedName function="false" hidden="false" name="T0?L27.1" vbProcedure="false">#ref!</definedName>
    <definedName function="false" hidden="false" name="T0?L27.2" vbProcedure="false">#ref!</definedName>
    <definedName function="false" hidden="false" name="T0?L3" vbProcedure="false">#ref!</definedName>
    <definedName function="false" hidden="false" name="T0?L4" vbProcedure="false">#ref!</definedName>
    <definedName function="false" hidden="false" name="T0?L5" vbProcedure="false">#ref!</definedName>
    <definedName function="false" hidden="false" name="T0?L6" vbProcedure="false">#ref!</definedName>
    <definedName function="false" hidden="false" name="T0?L7" vbProcedure="false">#ref!</definedName>
    <definedName function="false" hidden="false" name="T0?L7.1" vbProcedure="false">#ref!</definedName>
    <definedName function="false" hidden="false" name="T0?L7.1.2" vbProcedure="false">#ref!</definedName>
    <definedName function="false" hidden="false" name="T0?L7.1.3" vbProcedure="false">#ref!</definedName>
    <definedName function="false" hidden="false" name="T0?L7.2" vbProcedure="false">#ref!</definedName>
    <definedName function="false" hidden="false" name="T0?L7.3" vbProcedure="false">#ref!</definedName>
    <definedName function="false" hidden="false" name="T0?L7.4" vbProcedure="false">#ref!</definedName>
    <definedName function="false" hidden="false" name="T0?L7.5" vbProcedure="false">#ref!</definedName>
    <definedName function="false" hidden="false" name="T0?L7.6" vbProcedure="false">#ref!</definedName>
    <definedName function="false" hidden="false" name="T0?L7.7" vbProcedure="false">#ref!</definedName>
    <definedName function="false" hidden="false" name="T0?L7.7.1" vbProcedure="false">#ref!</definedName>
    <definedName function="false" hidden="false" name="T0?L7.7.10" vbProcedure="false">#ref!</definedName>
    <definedName function="false" hidden="false" name="T0?L7.7.11" vbProcedure="false">#ref!</definedName>
    <definedName function="false" hidden="false" name="T0?L7.7.12" vbProcedure="false">#ref!</definedName>
    <definedName function="false" hidden="false" name="T0?L7.7.2" vbProcedure="false">#ref!</definedName>
    <definedName function="false" hidden="false" name="T0?L7.7.3" vbProcedure="false">#ref!</definedName>
    <definedName function="false" hidden="false" name="T0?L7.7.4" vbProcedure="false">#ref!</definedName>
    <definedName function="false" hidden="false" name="T0?L7.7.4.1" vbProcedure="false">#ref!</definedName>
    <definedName function="false" hidden="false" name="T0?L7.7.4.3" vbProcedure="false">#ref!</definedName>
    <definedName function="false" hidden="false" name="T0?L7.7.4.4" vbProcedure="false">#ref!</definedName>
    <definedName function="false" hidden="false" name="T0?L7.7.4.5" vbProcedure="false">#ref!</definedName>
    <definedName function="false" hidden="false" name="T0?L7.7.5" vbProcedure="false">#ref!</definedName>
    <definedName function="false" hidden="false" name="T0?L7.7.6" vbProcedure="false">#ref!</definedName>
    <definedName function="false" hidden="false" name="T0?L7.7.7" vbProcedure="false">#ref!</definedName>
    <definedName function="false" hidden="false" name="T0?L7.7.8" vbProcedure="false">#ref!</definedName>
    <definedName function="false" hidden="false" name="T0?L7.7.9" vbProcedure="false">#ref!</definedName>
    <definedName function="false" hidden="false" name="T0?L8" vbProcedure="false">#ref!</definedName>
    <definedName function="false" hidden="false" name="T0?L8.1" vbProcedure="false">#ref!</definedName>
    <definedName function="false" hidden="false" name="T0?L8.2" vbProcedure="false">#ref!</definedName>
    <definedName function="false" hidden="false" name="T0?L8.3" vbProcedure="false">#ref!</definedName>
    <definedName function="false" hidden="false" name="T0?L8.4" vbProcedure="false">#ref!</definedName>
    <definedName function="false" hidden="false" name="T0?L8.5" vbProcedure="false">#ref!</definedName>
    <definedName function="false" hidden="false" name="T0?L8.6" vbProcedure="false">#ref!</definedName>
    <definedName function="false" hidden="false" name="T0?L9" vbProcedure="false">#ref!</definedName>
    <definedName function="false" hidden="false" name="T0?L9.1" vbProcedure="false">#ref!</definedName>
    <definedName function="false" hidden="false" name="T0?L9.2" vbProcedure="false">#ref!</definedName>
    <definedName function="false" hidden="false" name="T0?L9.3" vbProcedure="false">#ref!</definedName>
    <definedName function="false" hidden="false" name="T0?L9.3.1" vbProcedure="false">#ref!</definedName>
    <definedName function="false" hidden="false" name="T0?L9.3.2" vbProcedure="false">#ref!</definedName>
    <definedName function="false" hidden="false" name="T0?Name" vbProcedure="false">#ref!</definedName>
    <definedName function="false" hidden="false" name="T0?Table" vbProcedure="false">#ref!</definedName>
    <definedName function="false" hidden="false" name="T0?Title" vbProcedure="false">#ref!</definedName>
    <definedName function="false" hidden="false" name="T0?unit?МКВТЧ" vbProcedure="false">#ref!</definedName>
    <definedName function="false" hidden="false" name="T0?unit?РУБ.МВТ.МЕС" vbProcedure="false">#ref!</definedName>
    <definedName function="false" hidden="false" name="T0?unit?РУБ.ТКВТЧ" vbProcedure="false">#ref!</definedName>
    <definedName function="false" hidden="false" name="T0?unit?ТГКАЛ" vbProcedure="false">#ref!</definedName>
    <definedName function="false" hidden="false" name="T10?axis?ПРД?РЕГ" vbProcedure="false">#ref!</definedName>
    <definedName function="false" hidden="false" name="T10?item_ext?РОСТ" vbProcedure="false">#ref!</definedName>
    <definedName function="false" hidden="false" name="T10?L1" vbProcedure="false">#ref!</definedName>
    <definedName function="false" hidden="false" name="T10?L1.1" vbProcedure="false">#ref!</definedName>
    <definedName function="false" hidden="false" name="T10?L1.1.x" vbProcedure="false">#ref!</definedName>
    <definedName function="false" hidden="false" name="T10?L1.2" vbProcedure="false">#ref!</definedName>
    <definedName function="false" hidden="false" name="T10?L1.2.x" vbProcedure="false">#ref!</definedName>
    <definedName function="false" hidden="false" name="T10?L2" vbProcedure="false">#ref!</definedName>
    <definedName function="false" hidden="false" name="T10?L2.x" vbProcedure="false">#ref!</definedName>
    <definedName function="false" hidden="false" name="T10?L3" vbProcedure="false">#ref!</definedName>
    <definedName function="false" hidden="false" name="T10?L3.x" vbProcedure="false">#ref!</definedName>
    <definedName function="false" hidden="false" name="T10?L4" vbProcedure="false">#ref!</definedName>
    <definedName function="false" hidden="false" name="T10?Name" vbProcedure="false">#ref!</definedName>
    <definedName function="false" hidden="false" name="T10?Table" vbProcedure="false">#ref!</definedName>
    <definedName function="false" hidden="false" name="T10?Title" vbProcedure="false">#ref!</definedName>
    <definedName function="false" hidden="false" name="T10?unit?ПРЦ" vbProcedure="false">#ref!</definedName>
    <definedName function="false" hidden="false" name="T10?unit?ТРУБ" vbProcedure="false">#ref!</definedName>
    <definedName function="false" hidden="false" name="T10_Copy1" vbProcedure="false">#ref!</definedName>
    <definedName function="false" hidden="false" name="T10_Copy2" vbProcedure="false">#ref!</definedName>
    <definedName function="false" hidden="false" name="T10_Copy3" vbProcedure="false">#ref!</definedName>
    <definedName function="false" hidden="false" name="T10_Copy4" vbProcedure="false">#ref!</definedName>
    <definedName function="false" hidden="false" name="T10_OPT" vbProcedure="false">#ref!</definedName>
    <definedName function="false" hidden="false" name="T10_ROZN" vbProcedure="false">#ref!</definedName>
    <definedName function="false" hidden="false" name="T11?Data" vbProcedure="false">#n/a</definedName>
    <definedName function="false" hidden="false" name="T12?axis?R?ДОГОВОР" vbProcedure="false">#ref!</definedName>
    <definedName function="false" hidden="false" name="T12?axis?R?ДОГОВОР?" vbProcedure="false">#ref!</definedName>
    <definedName function="false" hidden="false" name="T12?axis?ПРД?РЕГ" vbProcedure="false">#ref!</definedName>
    <definedName function="false" hidden="false" name="T12?item_ext?РОСТ" vbProcedure="false">#ref!</definedName>
    <definedName function="false" hidden="false" name="T12?L1" vbProcedure="false">#ref!</definedName>
    <definedName function="false" hidden="false" name="T12?L1.1" vbProcedure="false">#ref!</definedName>
    <definedName function="false" hidden="false" name="T12?L2" vbProcedure="false">#ref!</definedName>
    <definedName function="false" hidden="false" name="T12?L2.1" vbProcedure="false">#ref!</definedName>
    <definedName function="false" hidden="false" name="T12?L3" vbProcedure="false">#ref!</definedName>
    <definedName function="false" hidden="false" name="T12?Name" vbProcedure="false">#ref!</definedName>
    <definedName function="false" hidden="false" name="T12?Table" vbProcedure="false">#ref!</definedName>
    <definedName function="false" hidden="false" name="T12?Title" vbProcedure="false">#ref!</definedName>
    <definedName function="false" hidden="false" name="T12?unit?ПРЦ" vbProcedure="false">#ref!</definedName>
    <definedName function="false" hidden="false" name="T12_Copy" vbProcedure="false">#ref!</definedName>
    <definedName function="false" hidden="false" name="T13?axis?ПРД?РЕГ" vbProcedure="false">#ref!</definedName>
    <definedName function="false" hidden="false" name="T13?item_ext?РОСТ" vbProcedure="false">#ref!</definedName>
    <definedName function="false" hidden="false" name="T13?L1.1" vbProcedure="false">#ref!</definedName>
    <definedName function="false" hidden="false" name="T13?L1.2" vbProcedure="false">#ref!</definedName>
    <definedName function="false" hidden="false" name="T13?L2" vbProcedure="false">#ref!</definedName>
    <definedName function="false" hidden="false" name="T13?L2.1" vbProcedure="false">#ref!</definedName>
    <definedName function="false" hidden="false" name="T13?L2.1.1" vbProcedure="false">#ref!</definedName>
    <definedName function="false" hidden="false" name="T13?L2.1.2" vbProcedure="false">#ref!</definedName>
    <definedName function="false" hidden="false" name="T13?L2.2" vbProcedure="false">#ref!</definedName>
    <definedName function="false" hidden="false" name="T13?L2.2.1" vbProcedure="false">#ref!</definedName>
    <definedName function="false" hidden="false" name="T13?L2.2.2" vbProcedure="false">#ref!</definedName>
    <definedName function="false" hidden="false" name="T13?L3" vbProcedure="false">#ref!</definedName>
    <definedName function="false" hidden="false" name="T13?L4" vbProcedure="false">#ref!</definedName>
    <definedName function="false" hidden="false" name="T13?Name" vbProcedure="false">#ref!</definedName>
    <definedName function="false" hidden="false" name="T13?Table" vbProcedure="false">#ref!</definedName>
    <definedName function="false" hidden="false" name="T13?Title" vbProcedure="false">#ref!</definedName>
    <definedName function="false" hidden="false" name="T13?unit?МКВТЧ" vbProcedure="false">#ref!</definedName>
    <definedName function="false" hidden="false" name="T13?unit?ПРЦ" vbProcedure="false">#ref!</definedName>
    <definedName function="false" hidden="false" name="T13?unit?ТГКАЛ" vbProcedure="false">#ref!</definedName>
    <definedName function="false" hidden="false" name="T14?axis?R?ВРАС" vbProcedure="false">#ref!</definedName>
    <definedName function="false" hidden="false" name="T14?axis?R?ВРАС?" vbProcedure="false">#ref!</definedName>
    <definedName function="false" hidden="false" name="T14?axis?ПРД?РЕГ" vbProcedure="false">#ref!</definedName>
    <definedName function="false" hidden="false" name="T14?item_ext?РОСТ" vbProcedure="false">#ref!</definedName>
    <definedName function="false" hidden="false" name="T14?L2" vbProcedure="false">#ref!</definedName>
    <definedName function="false" hidden="false" name="T14?Name" vbProcedure="false">#ref!</definedName>
    <definedName function="false" hidden="false" name="T14?Table" vbProcedure="false">#ref!</definedName>
    <definedName function="false" hidden="false" name="T14?Title" vbProcedure="false">#ref!</definedName>
    <definedName function="false" hidden="false" name="T14_Copy" vbProcedure="false">#ref!</definedName>
    <definedName function="false" hidden="false" name="T15?Columns" vbProcedure="false">#ref!</definedName>
    <definedName function="false" hidden="false" name="T15?ItemComments" vbProcedure="false">#ref!</definedName>
    <definedName function="false" hidden="false" name="T15?Items" vbProcedure="false">#ref!</definedName>
    <definedName function="false" hidden="false" name="T15?Scope" vbProcedure="false">#ref!</definedName>
    <definedName function="false" hidden="false" name="T15?ВРАС" vbProcedure="false">#ref!</definedName>
    <definedName function="false" hidden="false" name="T16?axis?R?ОРГ" vbProcedure="false">#ref!</definedName>
    <definedName function="false" hidden="false" name="T16?axis?R?ОРГ?" vbProcedure="false">#ref!</definedName>
    <definedName function="false" hidden="false" name="T16?axis?ПРД?РЕГ" vbProcedure="false">#ref!</definedName>
    <definedName function="false" hidden="false" name="T16?Data" vbProcedure="false">#ref!</definedName>
    <definedName function="false" hidden="false" name="T16?item_ext?РОСТ" vbProcedure="false">#ref!</definedName>
    <definedName function="false" hidden="false" name="T16?L2" vbProcedure="false">#ref!</definedName>
    <definedName function="false" hidden="false" name="T16?Name" vbProcedure="false">#ref!</definedName>
    <definedName function="false" hidden="false" name="T16?Table" vbProcedure="false">#ref!</definedName>
    <definedName function="false" hidden="false" name="T16?Title" vbProcedure="false">#ref!</definedName>
    <definedName function="false" hidden="false" name="T16?unit?ПРЦ" vbProcedure="false">#ref!</definedName>
    <definedName function="false" hidden="false" name="T16?unit?ТРУБ" vbProcedure="false">#ref!</definedName>
    <definedName function="false" hidden="false" name="T16_Copy" vbProcedure="false">#ref!</definedName>
    <definedName function="false" hidden="false" name="T16_Copy2" vbProcedure="false">#ref!</definedName>
    <definedName function="false" hidden="false" name="T17.1?axis?C?НП?" vbProcedure="false">#ref!</definedName>
    <definedName function="false" hidden="false" name="T17.1?axis?ПРД?БАЗ" vbProcedure="false">#ref!</definedName>
    <definedName function="false" hidden="false" name="T17.1?axis?ПРД?РЕГ" vbProcedure="false">#ref!</definedName>
    <definedName function="false" hidden="false" name="T17.1?Name" vbProcedure="false">#ref!</definedName>
    <definedName function="false" hidden="false" name="T17.1?Table" vbProcedure="false">#ref!</definedName>
    <definedName function="false" hidden="false" name="T17.1?Title" vbProcedure="false">#ref!</definedName>
    <definedName function="false" hidden="false" name="T17.1_Copy" vbProcedure="false">#ref!</definedName>
    <definedName function="false" hidden="false" name="T17?axis?ПРД?РЕГ" vbProcedure="false">#ref!</definedName>
    <definedName function="false" hidden="false" name="T17?Data" vbProcedure="false">#ref!</definedName>
    <definedName function="false" hidden="false" name="T17?item_ext?РОСТ" vbProcedure="false">#ref!</definedName>
    <definedName function="false" hidden="false" name="T17?L1" vbProcedure="false">#ref!</definedName>
    <definedName function="false" hidden="false" name="T17?L2" vbProcedure="false">#ref!</definedName>
    <definedName function="false" hidden="false" name="T17?L3" vbProcedure="false">#ref!</definedName>
    <definedName function="false" hidden="false" name="T17?L4" vbProcedure="false">#ref!</definedName>
    <definedName function="false" hidden="false" name="T17?L5" vbProcedure="false">#ref!</definedName>
    <definedName function="false" hidden="false" name="T17?L6" vbProcedure="false">#ref!</definedName>
    <definedName function="false" hidden="false" name="T17?L7" vbProcedure="false">#ref!</definedName>
    <definedName function="false" hidden="false" name="T17?L8" vbProcedure="false">#ref!</definedName>
    <definedName function="false" hidden="false" name="T17?Name" vbProcedure="false">#ref!</definedName>
    <definedName function="false" hidden="false" name="T17?Table" vbProcedure="false">#ref!</definedName>
    <definedName function="false" hidden="false" name="T17?Title" vbProcedure="false">#ref!</definedName>
    <definedName function="false" hidden="false" name="T17?unit?ТРУБ" vbProcedure="false">#ref!</definedName>
    <definedName function="false" hidden="false" name="T17?unit?ЧДН" vbProcedure="false">#ref!</definedName>
    <definedName function="false" hidden="false" name="T17?unit?ЧЕЛ" vbProcedure="false">#ref!</definedName>
    <definedName function="false" hidden="false" name="T17_Protection" vbProcedure="false">p2_t17_protection,p3_t17_protection,p4_t17_protection,p5_t17_protection,p6_t17_protection</definedName>
    <definedName function="false" hidden="false" name="T18.1?Data" vbProcedure="false">p1_t18.1?data,p2_t18.1?data</definedName>
    <definedName function="false" hidden="false" name="T19.1.1?Data" vbProcedure="false">p1_t19.1.1?data,p2_t19.1.1?data</definedName>
    <definedName function="false" hidden="false" name="T19.1.2?Data" vbProcedure="false">p1_t19.1.2?data,p2_t19.1.2?data</definedName>
    <definedName function="false" hidden="false" name="T19.2?Data" vbProcedure="false">p1_t19.2?data,p2_t19.2?data</definedName>
    <definedName function="false" hidden="false" name="T1?axis?ПРД?РЕГ" vbProcedure="false">#ref!</definedName>
    <definedName function="false" hidden="false" name="T1?item_ext?РОСТ" vbProcedure="false">#ref!</definedName>
    <definedName function="false" hidden="false" name="T1?L1" vbProcedure="false">#ref!</definedName>
    <definedName function="false" hidden="false" name="T1?L2" vbProcedure="false">#ref!</definedName>
    <definedName function="false" hidden="false" name="T1?L3" vbProcedure="false">#ref!</definedName>
    <definedName function="false" hidden="false" name="T1?L4" vbProcedure="false">#ref!</definedName>
    <definedName function="false" hidden="false" name="T1?L5" vbProcedure="false">#ref!</definedName>
    <definedName function="false" hidden="false" name="T1?L6" vbProcedure="false">#ref!</definedName>
    <definedName function="false" hidden="false" name="T1?L7" vbProcedure="false">#ref!</definedName>
    <definedName function="false" hidden="false" name="T1?L7.1" vbProcedure="false">#ref!</definedName>
    <definedName function="false" hidden="false" name="T1?L7.2" vbProcedure="false">#ref!</definedName>
    <definedName function="false" hidden="false" name="T1?L7.3" vbProcedure="false">#ref!</definedName>
    <definedName function="false" hidden="false" name="T1?L7.4" vbProcedure="false">#ref!</definedName>
    <definedName function="false" hidden="false" name="T1?L8" vbProcedure="false">#ref!</definedName>
    <definedName function="false" hidden="false" name="T1?L8.1" vbProcedure="false">#ref!</definedName>
    <definedName function="false" hidden="false" name="T1?L8.2" vbProcedure="false">#ref!</definedName>
    <definedName function="false" hidden="false" name="T1?L8.3" vbProcedure="false">#ref!</definedName>
    <definedName function="false" hidden="false" name="T1?L9" vbProcedure="false">#ref!</definedName>
    <definedName function="false" hidden="false" name="T1?Name" vbProcedure="false">#ref!</definedName>
    <definedName function="false" hidden="false" name="T1?Table" vbProcedure="false">#ref!</definedName>
    <definedName function="false" hidden="false" name="T1?Title" vbProcedure="false">#ref!</definedName>
    <definedName function="false" hidden="false" name="T1?unit?МВТ" vbProcedure="false">#ref!</definedName>
    <definedName function="false" hidden="false" name="T1?unit?ПРЦ" vbProcedure="false">#ref!</definedName>
    <definedName function="false" hidden="false" name="T1_" vbProcedure="false">#ref!</definedName>
    <definedName function="false" hidden="false" name="T1_Protect" vbProcedure="false">p15_t1_protect,p16_t1_protect,p17_t1_protect,p18_t1_protect,P19_T1_Protect</definedName>
    <definedName function="false" hidden="false" name="T2.1?Data" vbProcedure="false">#n/a</definedName>
    <definedName function="false" hidden="false" name="T2.1?Protection" vbProcedure="false">p6_t2.1?protection</definedName>
    <definedName function="false" hidden="false" name="T21.2.1?Data" vbProcedure="false">p1_t21.2.1?data,p2_t21.2.1?data</definedName>
    <definedName function="false" hidden="false" name="T21.2.2?Data" vbProcedure="false">p1_t21.2.2?data,p2_t21.2.2?data</definedName>
    <definedName function="false" hidden="false" name="T21.3?Columns" vbProcedure="false">#ref!</definedName>
    <definedName function="false" hidden="false" name="T21.3?ItemComments" vbProcedure="false">#ref!</definedName>
    <definedName function="false" hidden="false" name="T21.3?Items" vbProcedure="false">#ref!</definedName>
    <definedName function="false" hidden="false" name="T21.3?Scope" vbProcedure="false">#ref!</definedName>
    <definedName function="false" hidden="false" name="T21.4?Data" vbProcedure="false">p1_t21.4?data,p2_t21.4?data</definedName>
    <definedName function="false" hidden="false" name="T21?axis?R?ДОГОВОР" vbProcedure="false">#ref!</definedName>
    <definedName function="false" hidden="false" name="T21?axis?R?ДОГОВОР?" vbProcedure="false">#ref!</definedName>
    <definedName function="false" hidden="false" name="T21?axis?ПРД?РЕГ" vbProcedure="false">#ref!</definedName>
    <definedName function="false" hidden="false" name="T21?item_ext?РОСТ" vbProcedure="false">#ref!</definedName>
    <definedName function="false" hidden="false" name="T21?L1" vbProcedure="false">#ref!</definedName>
    <definedName function="false" hidden="false" name="T21?L2" vbProcedure="false">#ref!</definedName>
    <definedName function="false" hidden="false" name="T21?L3" vbProcedure="false">#ref!</definedName>
    <definedName function="false" hidden="false" name="T21?L4" vbProcedure="false">#ref!</definedName>
    <definedName function="false" hidden="false" name="T21?L4.x" vbProcedure="false">#ref!</definedName>
    <definedName function="false" hidden="false" name="T21?L5" vbProcedure="false">#ref!</definedName>
    <definedName function="false" hidden="false" name="T21?L6" vbProcedure="false">#ref!</definedName>
    <definedName function="false" hidden="false" name="T21?L7" vbProcedure="false">#ref!</definedName>
    <definedName function="false" hidden="false" name="T21?Name" vbProcedure="false">#ref!</definedName>
    <definedName function="false" hidden="false" name="T21?Table" vbProcedure="false">#ref!</definedName>
    <definedName function="false" hidden="false" name="T21?Title" vbProcedure="false">#ref!</definedName>
    <definedName function="false" hidden="false" name="T21?unit?ПРЦ" vbProcedure="false">#ref!</definedName>
    <definedName function="false" hidden="false" name="T21?unit?ТРУБ" vbProcedure="false">#ref!</definedName>
    <definedName function="false" hidden="false" name="T21_Copy" vbProcedure="false">#ref!</definedName>
    <definedName function="false" hidden="false" name="T21_Protection" vbProcedure="false">p2_t21_protection,p3_t21_protection</definedName>
    <definedName function="false" hidden="false" name="T24?axis?ПРД?РЕГ" vbProcedure="false">#ref!</definedName>
    <definedName function="false" hidden="false" name="T24?item_ext?РОСТ" vbProcedure="false">#ref!</definedName>
    <definedName function="false" hidden="false" name="T24?L1" vbProcedure="false">#ref!</definedName>
    <definedName function="false" hidden="false" name="T24?L1.x" vbProcedure="false">#ref!</definedName>
    <definedName function="false" hidden="false" name="T24?L2" vbProcedure="false">#ref!</definedName>
    <definedName function="false" hidden="false" name="T24?L2.1" vbProcedure="false">#ref!</definedName>
    <definedName function="false" hidden="false" name="T24?L2.2" vbProcedure="false">#ref!</definedName>
    <definedName function="false" hidden="false" name="T24?L3" vbProcedure="false">#ref!</definedName>
    <definedName function="false" hidden="false" name="T24?L4" vbProcedure="false">#ref!</definedName>
    <definedName function="false" hidden="false" name="T24?L5" vbProcedure="false">#ref!</definedName>
    <definedName function="false" hidden="false" name="T24?L5.x" vbProcedure="false">#ref!</definedName>
    <definedName function="false" hidden="false" name="T24?L6" vbProcedure="false">#ref!</definedName>
    <definedName function="false" hidden="false" name="T24?Name" vbProcedure="false">#ref!</definedName>
    <definedName function="false" hidden="false" name="T24?Table" vbProcedure="false">#ref!</definedName>
    <definedName function="false" hidden="false" name="T24?Title" vbProcedure="false">#ref!</definedName>
    <definedName function="false" hidden="false" name="T24_Copy1" vbProcedure="false">#ref!</definedName>
    <definedName function="false" hidden="false" name="T24_Copy2" vbProcedure="false">#ref!</definedName>
    <definedName function="false" hidden="false" name="T25?axis?R?ВРАС" vbProcedure="false">#ref!</definedName>
    <definedName function="false" hidden="false" name="T25?axis?R?ВРАС?" vbProcedure="false">#ref!</definedName>
    <definedName function="false" hidden="false" name="T25?axis?ПРД?БАЗ" vbProcedure="false">#ref!</definedName>
    <definedName function="false" hidden="false" name="T25?axis?ПРД?ПРЕД" vbProcedure="false">#ref!</definedName>
    <definedName function="false" hidden="false" name="T25?axis?ПРД?РЕГ" vbProcedure="false">#ref!</definedName>
    <definedName function="false" hidden="false" name="T25?Data" vbProcedure="false">#ref!</definedName>
    <definedName function="false" hidden="false" name="T25?item_ext?РОСТ" vbProcedure="false">#ref!</definedName>
    <definedName function="false" hidden="false" name="T25?item_ext?РОСТ2" vbProcedure="false">#ref!</definedName>
    <definedName function="false" hidden="false" name="T25?L1.2" vbProcedure="false">#ref!</definedName>
    <definedName function="false" hidden="false" name="T25?L2" vbProcedure="false">#ref!</definedName>
    <definedName function="false" hidden="false" name="T25?L2.1" vbProcedure="false">#ref!</definedName>
    <definedName function="false" hidden="false" name="T25?L2.1.1" vbProcedure="false">#ref!</definedName>
    <definedName function="false" hidden="false" name="T25?L2.1.2" vbProcedure="false">#ref!</definedName>
    <definedName function="false" hidden="false" name="T25?L2.2" vbProcedure="false">#ref!</definedName>
    <definedName function="false" hidden="false" name="T25?L2.2.1" vbProcedure="false">#ref!</definedName>
    <definedName function="false" hidden="false" name="T25?L2.2.2" vbProcedure="false">#ref!</definedName>
    <definedName function="false" hidden="false" name="T25?L2.2.3" vbProcedure="false">#ref!</definedName>
    <definedName function="false" hidden="false" name="T25?L2.2.4" vbProcedure="false">#ref!</definedName>
    <definedName function="false" hidden="false" name="T25?Name" vbProcedure="false">#ref!</definedName>
    <definedName function="false" hidden="false" name="T25?Table" vbProcedure="false">#ref!</definedName>
    <definedName function="false" hidden="false" name="T25?Title" vbProcedure="false">#ref!</definedName>
    <definedName function="false" hidden="false" name="T25?unit?ПРЦ" vbProcedure="false">#ref!</definedName>
    <definedName function="false" hidden="false" name="T25_Copy1" vbProcedure="false">#ref!</definedName>
    <definedName function="false" hidden="false" name="T25_Copy2" vbProcedure="false">#ref!</definedName>
    <definedName function="false" hidden="false" name="T25_Copy3" vbProcedure="false">#ref!</definedName>
    <definedName function="false" hidden="false" name="T25_Copy4" vbProcedure="false">#ref!</definedName>
    <definedName function="false" hidden="false" name="T25_protection" vbProcedure="false">p1_t25_protection,p2_t25_protection</definedName>
    <definedName function="false" hidden="false" name="T27?axis?ПРД?РЕГ" vbProcedure="false">#ref!</definedName>
    <definedName function="false" hidden="false" name="T27?Data" vbProcedure="false">#ref!</definedName>
    <definedName function="false" hidden="false" name="T27?item_ext?РОСТ" vbProcedure="false">#ref!</definedName>
    <definedName function="false" hidden="false" name="T27?L1" vbProcedure="false">#ref!</definedName>
    <definedName function="false" hidden="false" name="T27?L2" vbProcedure="false">#ref!</definedName>
    <definedName function="false" hidden="false" name="T27?L3" vbProcedure="false">#ref!</definedName>
    <definedName function="false" hidden="false" name="T27?L4" vbProcedure="false">#ref!</definedName>
    <definedName function="false" hidden="false" name="T27?L5" vbProcedure="false">#ref!</definedName>
    <definedName function="false" hidden="false" name="T27?L6" vbProcedure="false">#ref!</definedName>
    <definedName function="false" hidden="false" name="T27?Name" vbProcedure="false">#ref!</definedName>
    <definedName function="false" hidden="false" name="T27?Table" vbProcedure="false">#ref!</definedName>
    <definedName function="false" hidden="false" name="T27?Title" vbProcedure="false">#ref!</definedName>
    <definedName function="false" hidden="false" name="T28.3?unit?РУБ.ГКАЛ" vbProcedure="false">p1_t28.3?unit?руб.гкал,p2_t28.3?unit?руб.гкал</definedName>
    <definedName function="false" hidden="false" name="T28?axis?R?ПЭ" vbProcedure="false">p2_t28?axis?r?пэ,p3_t28?axis?r?пэ,p4_t28?axis?r?пэ,p5_t28?axis?r?пэ,p6_t28?axis?r?пэ</definedName>
    <definedName function="false" hidden="false" name="T28?axis?R?ПЭ?" vbProcedure="false">p2_t28?axis?r?пэ?,p3_t28?axis?r?пэ?,p4_t28?axis?r?пэ?,p5_t28?axis?r?пэ?,p6_t28?axis?r?пэ?</definedName>
    <definedName function="false" hidden="false" name="T28_Protection" vbProcedure="false">p9_t28_protection,p10_t28_protection,p11_t28_protection,P12_T28_Protection</definedName>
    <definedName function="false" hidden="false" name="T29?item_ext?1СТ" vbProcedure="false">p1_t29?item_ext?1ст</definedName>
    <definedName function="false" hidden="false" name="T29?item_ext?2СТ.М" vbProcedure="false">p1_t29?item_ext?2ст.м</definedName>
    <definedName function="false" hidden="false" name="T29?item_ext?2СТ.Э" vbProcedure="false">p1_t29?item_ext?2ст.э</definedName>
    <definedName function="false" hidden="false" name="T29?L10" vbProcedure="false">p1_t29?l10</definedName>
    <definedName function="false" hidden="false" name="T2?axis?ПРД?РЕГ" vbProcedure="false">#ref!</definedName>
    <definedName function="false" hidden="false" name="T2?Data" vbProcedure="false">#ref!</definedName>
    <definedName function="false" hidden="false" name="T2?item_ext?РОСТ" vbProcedure="false">#ref!</definedName>
    <definedName function="false" hidden="false" name="T2?L1" vbProcedure="false">#ref!</definedName>
    <definedName function="false" hidden="false" name="T2?L2" vbProcedure="false">#ref!</definedName>
    <definedName function="false" hidden="false" name="T2?L2.1" vbProcedure="false">#ref!</definedName>
    <definedName function="false" hidden="false" name="T2?L2.1.ПРЦ" vbProcedure="false">#ref!</definedName>
    <definedName function="false" hidden="false" name="T2?L2.2" vbProcedure="false">#ref!</definedName>
    <definedName function="false" hidden="false" name="T2?L2.2.КВТЧ" vbProcedure="false">#ref!</definedName>
    <definedName function="false" hidden="false" name="T2?L3" vbProcedure="false">#ref!</definedName>
    <definedName function="false" hidden="false" name="T2?L4" vbProcedure="false">#ref!</definedName>
    <definedName function="false" hidden="false" name="T2?L4.ПРЦ" vbProcedure="false">#ref!</definedName>
    <definedName function="false" hidden="false" name="T2?L5" vbProcedure="false">#ref!</definedName>
    <definedName function="false" hidden="false" name="T2?L6" vbProcedure="false">#ref!</definedName>
    <definedName function="false" hidden="false" name="T2?L7" vbProcedure="false">#ref!</definedName>
    <definedName function="false" hidden="false" name="T2?L7.ПРЦ" vbProcedure="false">#ref!</definedName>
    <definedName function="false" hidden="false" name="T2?L8" vbProcedure="false">#ref!</definedName>
    <definedName function="false" hidden="false" name="T2?Name" vbProcedure="false">#ref!</definedName>
    <definedName function="false" hidden="false" name="T2?Protection" vbProcedure="false">p1_t2?protection,p2_t2?protection</definedName>
    <definedName function="false" hidden="false" name="T2?Table" vbProcedure="false">#ref!</definedName>
    <definedName function="false" hidden="false" name="T2?Title" vbProcedure="false">#ref!</definedName>
    <definedName function="false" hidden="false" name="T2?unit?КВТЧ.ГКАЛ" vbProcedure="false">#ref!</definedName>
    <definedName function="false" hidden="false" name="T2_" vbProcedure="false">#ref!</definedName>
    <definedName function="false" hidden="false" name="T2_DiapProt" vbProcedure="false">p1_t2_diapprot,p2_t2_diapprot</definedName>
    <definedName function="false" hidden="false" name="T3?axis?ПРД?РЕГ" vbProcedure="false">#ref!</definedName>
    <definedName function="false" hidden="false" name="T3?Data" vbProcedure="false">#ref!</definedName>
    <definedName function="false" hidden="false" name="T3?item_ext?РОСТ" vbProcedure="false">#ref!</definedName>
    <definedName function="false" hidden="false" name="T3?L1" vbProcedure="false">#ref!</definedName>
    <definedName function="false" hidden="false" name="T3?L1.1" vbProcedure="false">#ref!</definedName>
    <definedName function="false" hidden="false" name="T3?L10" vbProcedure="false">#ref!</definedName>
    <definedName function="false" hidden="false" name="T3?L11" vbProcedure="false">#ref!</definedName>
    <definedName function="false" hidden="false" name="T3?L12" vbProcedure="false">#ref!</definedName>
    <definedName function="false" hidden="false" name="T3?L2" vbProcedure="false">#ref!</definedName>
    <definedName function="false" hidden="false" name="T3?L2.1" vbProcedure="false">#ref!</definedName>
    <definedName function="false" hidden="false" name="T3?L3" vbProcedure="false">#ref!</definedName>
    <definedName function="false" hidden="false" name="T3?L3.1" vbProcedure="false">#ref!</definedName>
    <definedName function="false" hidden="false" name="T3?L4" vbProcedure="false">#ref!</definedName>
    <definedName function="false" hidden="false" name="T3?L5" vbProcedure="false">#ref!</definedName>
    <definedName function="false" hidden="false" name="T3?L6" vbProcedure="false">#ref!</definedName>
    <definedName function="false" hidden="false" name="T3?L7" vbProcedure="false">#ref!</definedName>
    <definedName function="false" hidden="false" name="T3?L8" vbProcedure="false">#ref!</definedName>
    <definedName function="false" hidden="false" name="T3?L9" vbProcedure="false">#ref!</definedName>
    <definedName function="false" hidden="false" name="T3?Name" vbProcedure="false">#ref!</definedName>
    <definedName function="false" hidden="false" name="T3?Table" vbProcedure="false">#ref!</definedName>
    <definedName function="false" hidden="false" name="T3?Title" vbProcedure="false">#ref!</definedName>
    <definedName function="false" hidden="false" name="T3?unit?Г.КВТЧ" vbProcedure="false">#ref!</definedName>
    <definedName function="false" hidden="false" name="T3?unit?МКВТЧ" vbProcedure="false">#ref!</definedName>
    <definedName function="false" hidden="false" name="T4.1?axis?ПРД?БАЗ" vbProcedure="false">#ref!</definedName>
    <definedName function="false" hidden="false" name="T4.1?axis?ПРД?ПРЕД" vbProcedure="false">#ref!</definedName>
    <definedName function="false" hidden="false" name="T4.1?axis?ПРД?ПРЕД2" vbProcedure="false">#ref!</definedName>
    <definedName function="false" hidden="false" name="T4.1?axis?ПРД?РЕГ" vbProcedure="false">#ref!</definedName>
    <definedName function="false" hidden="false" name="T4.1?item_ext?СРПРЕД3" vbProcedure="false">#ref!</definedName>
    <definedName function="false" hidden="false" name="T4.1?L1" vbProcedure="false">#ref!</definedName>
    <definedName function="false" hidden="false" name="T4.1?L1.1" vbProcedure="false">#ref!</definedName>
    <definedName function="false" hidden="false" name="T4.1?L1.2" vbProcedure="false">#ref!</definedName>
    <definedName function="false" hidden="false" name="T4.1?L2" vbProcedure="false">#ref!</definedName>
    <definedName function="false" hidden="false" name="T4.1?L3.1" vbProcedure="false">#ref!</definedName>
    <definedName function="false" hidden="false" name="T4.1?Name" vbProcedure="false">#ref!</definedName>
    <definedName function="false" hidden="false" name="T4.1?Table" vbProcedure="false">#ref!</definedName>
    <definedName function="false" hidden="false" name="T4.1?Title" vbProcedure="false">#ref!</definedName>
    <definedName function="false" hidden="false" name="T4.1?unit?ПРЦ" vbProcedure="false">#ref!</definedName>
    <definedName function="false" hidden="false" name="T4.1?unit?ТТУТ" vbProcedure="false">#ref!</definedName>
    <definedName function="false" hidden="false" name="T4?axis?ПРД?РЕГ" vbProcedure="false">#ref!</definedName>
    <definedName function="false" hidden="false" name="T4?item_ext?РОСТ" vbProcedure="false">#ref!</definedName>
    <definedName function="false" hidden="false" name="T4?L1" vbProcedure="false">#ref!</definedName>
    <definedName function="false" hidden="false" name="T4?L1.1" vbProcedure="false">#ref!</definedName>
    <definedName function="false" hidden="false" name="T4?L1.2" vbProcedure="false">#ref!</definedName>
    <definedName function="false" hidden="false" name="T4?L10" vbProcedure="false">#ref!</definedName>
    <definedName function="false" hidden="false" name="T4?L10.1" vbProcedure="false">#ref!</definedName>
    <definedName function="false" hidden="false" name="T4?L10.2" vbProcedure="false">#ref!</definedName>
    <definedName function="false" hidden="false" name="T4?L11.1" vbProcedure="false">#ref!</definedName>
    <definedName function="false" hidden="false" name="T4?L12" vbProcedure="false">#ref!</definedName>
    <definedName function="false" hidden="false" name="T4?L13" vbProcedure="false">#ref!</definedName>
    <definedName function="false" hidden="false" name="T4?L14" vbProcedure="false">#ref!</definedName>
    <definedName function="false" hidden="false" name="T4?L2" vbProcedure="false">#ref!</definedName>
    <definedName function="false" hidden="false" name="T4?L2.1" vbProcedure="false">#ref!</definedName>
    <definedName function="false" hidden="false" name="T4?L3.1" vbProcedure="false">#ref!</definedName>
    <definedName function="false" hidden="false" name="T4?L4.1" vbProcedure="false">#ref!</definedName>
    <definedName function="false" hidden="false" name="T4?L5.1" vbProcedure="false">#ref!</definedName>
    <definedName function="false" hidden="false" name="T4?L6" vbProcedure="false">#ref!</definedName>
    <definedName function="false" hidden="false" name="T4?L6.1" vbProcedure="false">#ref!</definedName>
    <definedName function="false" hidden="false" name="T4?L6.2" vbProcedure="false">#ref!</definedName>
    <definedName function="false" hidden="false" name="T4?L7.1" vbProcedure="false">#ref!</definedName>
    <definedName function="false" hidden="false" name="T4?L8" vbProcedure="false">#ref!</definedName>
    <definedName function="false" hidden="false" name="T4?L8.1" vbProcedure="false">#ref!</definedName>
    <definedName function="false" hidden="false" name="T4?L8.2" vbProcedure="false">#ref!</definedName>
    <definedName function="false" hidden="false" name="T4?L9" vbProcedure="false">#ref!</definedName>
    <definedName function="false" hidden="false" name="T4?L9.1" vbProcedure="false">#ref!</definedName>
    <definedName function="false" hidden="false" name="T4?L9.2" vbProcedure="false">#ref!</definedName>
    <definedName function="false" hidden="false" name="T4?Name" vbProcedure="false">#ref!</definedName>
    <definedName function="false" hidden="false" name="T4?Table" vbProcedure="false">#ref!</definedName>
    <definedName function="false" hidden="false" name="T4?Title" vbProcedure="false">#ref!</definedName>
    <definedName function="false" hidden="false" name="T4?unit?МКВТЧ" vbProcedure="false">#ref!</definedName>
    <definedName function="false" hidden="false" name="T4?unit?ММКБ" vbProcedure="false">#ref!</definedName>
    <definedName function="false" hidden="false" name="T4?unit?РУБ.ТКВТЧ" vbProcedure="false">#ref!</definedName>
    <definedName function="false" hidden="false" name="T4?unit?РУБ.ТУТ" vbProcedure="false">#ref!</definedName>
    <definedName function="false" hidden="false" name="T4?unit?ТТУТ" vbProcedure="false">#ref!</definedName>
    <definedName function="false" hidden="false" name="T5?axis?ПРД?РЕГ" vbProcedure="false">#ref!</definedName>
    <definedName function="false" hidden="false" name="T5?axis?ПРД?РЕГ.КВ1" vbProcedure="false">#ref!</definedName>
    <definedName function="false" hidden="false" name="T5?axis?ПРД?РЕГ.КВ2" vbProcedure="false">#ref!</definedName>
    <definedName function="false" hidden="false" name="T5?axis?ПРД?РЕГ.КВ3" vbProcedure="false">#ref!</definedName>
    <definedName function="false" hidden="false" name="T5?axis?ПРД?РЕГ.КВ4" vbProcedure="false">#ref!</definedName>
    <definedName function="false" hidden="false" name="T5?item_ext?РОСТ" vbProcedure="false">#ref!</definedName>
    <definedName function="false" hidden="false" name="T5?L1" vbProcedure="false">#ref!</definedName>
    <definedName function="false" hidden="false" name="T5?L1.1" vbProcedure="false">#ref!</definedName>
    <definedName function="false" hidden="false" name="T5?L2" vbProcedure="false">#ref!</definedName>
    <definedName function="false" hidden="false" name="T5?L2.1" vbProcedure="false">#ref!</definedName>
    <definedName function="false" hidden="false" name="T5?L3" vbProcedure="false">#ref!</definedName>
    <definedName function="false" hidden="false" name="T5?L3.1" vbProcedure="false">#ref!</definedName>
    <definedName function="false" hidden="false" name="T5?L4" vbProcedure="false">#ref!</definedName>
    <definedName function="false" hidden="false" name="T5?L4.1" vbProcedure="false">#ref!</definedName>
    <definedName function="false" hidden="false" name="T5?L5.1" vbProcedure="false">#ref!</definedName>
    <definedName function="false" hidden="false" name="T5?L6" vbProcedure="false">#ref!</definedName>
    <definedName function="false" hidden="false" name="T5?L6.1" vbProcedure="false">#ref!</definedName>
    <definedName function="false" hidden="false" name="T5?Name" vbProcedure="false">#ref!</definedName>
    <definedName function="false" hidden="false" name="T5?Table" vbProcedure="false">#ref!</definedName>
    <definedName function="false" hidden="false" name="T5?Title" vbProcedure="false">#ref!</definedName>
    <definedName function="false" hidden="false" name="T6.1?axis?ПРД?БАЗ.КВ1" vbProcedure="false">#ref!</definedName>
    <definedName function="false" hidden="false" name="T6.1?axis?ПРД?БАЗ.КВ2" vbProcedure="false">#ref!</definedName>
    <definedName function="false" hidden="false" name="T6.1?axis?ПРД?БАЗ.КВ3" vbProcedure="false">#ref!</definedName>
    <definedName function="false" hidden="false" name="T6.1?axis?ПРД?БАЗ.КВ4" vbProcedure="false">#ref!</definedName>
    <definedName function="false" hidden="false" name="T6.1?axis?ПРД?РЕГ" vbProcedure="false">#ref!</definedName>
    <definedName function="false" hidden="false" name="T6.1?axis?ПРД?РЕГ.КВ1" vbProcedure="false">#ref!</definedName>
    <definedName function="false" hidden="false" name="T6.1?axis?ПРД?РЕГ.КВ2" vbProcedure="false">#ref!</definedName>
    <definedName function="false" hidden="false" name="T6.1?axis?ПРД?РЕГ.КВ3" vbProcedure="false">#ref!</definedName>
    <definedName function="false" hidden="false" name="T6.1?axis?ПРД?РЕГ.КВ4" vbProcedure="false">#ref!</definedName>
    <definedName function="false" hidden="false" name="T6.1?Data" vbProcedure="false">#ref!</definedName>
    <definedName function="false" hidden="false" name="T6.1?L1" vbProcedure="false">#ref!</definedName>
    <definedName function="false" hidden="false" name="T6.1?L2" vbProcedure="false">#ref!</definedName>
    <definedName function="false" hidden="false" name="T6.1?Name" vbProcedure="false">#ref!</definedName>
    <definedName function="false" hidden="false" name="T6.1?Table" vbProcedure="false">#ref!</definedName>
    <definedName function="false" hidden="false" name="T6.1?Title" vbProcedure="false">#ref!</definedName>
    <definedName function="false" hidden="false" name="T6.1?unit?ПРЦ" vbProcedure="false">#ref!</definedName>
    <definedName function="false" hidden="false" name="T6.1?unit?РУБ" vbProcedure="false">#ref!</definedName>
    <definedName function="false" hidden="false" name="T6?axis?ПРД?РЕГ" vbProcedure="false">#ref!</definedName>
    <definedName function="false" hidden="false" name="T6?item_ext?РОСТ" vbProcedure="false">#ref!</definedName>
    <definedName function="false" hidden="false" name="T6?L1.1" vbProcedure="false">#ref!</definedName>
    <definedName function="false" hidden="false" name="T6?L1.1.1" vbProcedure="false">#ref!</definedName>
    <definedName function="false" hidden="false" name="T6?L1.2" vbProcedure="false">#ref!</definedName>
    <definedName function="false" hidden="false" name="T6?L1.2.1" vbProcedure="false">#ref!</definedName>
    <definedName function="false" hidden="false" name="T6?L1.3" vbProcedure="false">#ref!</definedName>
    <definedName function="false" hidden="false" name="T6?L1.3.1" vbProcedure="false">#ref!</definedName>
    <definedName function="false" hidden="false" name="T6?L1.4" vbProcedure="false">#ref!</definedName>
    <definedName function="false" hidden="false" name="T6?L1.5" vbProcedure="false">#ref!</definedName>
    <definedName function="false" hidden="false" name="T6?L2.1" vbProcedure="false">#ref!</definedName>
    <definedName function="false" hidden="false" name="T6?L2.10" vbProcedure="false">#ref!</definedName>
    <definedName function="false" hidden="false" name="T6?L2.2" vbProcedure="false">#ref!</definedName>
    <definedName function="false" hidden="false" name="T6?L2.3" vbProcedure="false">#ref!</definedName>
    <definedName function="false" hidden="false" name="T6?L2.4" vbProcedure="false">#ref!</definedName>
    <definedName function="false" hidden="false" name="T6?L2.5.1" vbProcedure="false">#ref!</definedName>
    <definedName function="false" hidden="false" name="T6?L2.5.2" vbProcedure="false">#ref!</definedName>
    <definedName function="false" hidden="false" name="T6?L2.6.1" vbProcedure="false">#ref!</definedName>
    <definedName function="false" hidden="false" name="T6?L2.6.2" vbProcedure="false">#ref!</definedName>
    <definedName function="false" hidden="false" name="T6?L2.7.1" vbProcedure="false">#ref!</definedName>
    <definedName function="false" hidden="false" name="T6?L2.7.2" vbProcedure="false">#ref!</definedName>
    <definedName function="false" hidden="false" name="T6?L2.8.1" vbProcedure="false">#ref!</definedName>
    <definedName function="false" hidden="false" name="T6?L2.8.2" vbProcedure="false">#ref!</definedName>
    <definedName function="false" hidden="false" name="T6?L2.9.1" vbProcedure="false">#ref!</definedName>
    <definedName function="false" hidden="false" name="T6?L2.9.2" vbProcedure="false">#ref!</definedName>
    <definedName function="false" hidden="false" name="T6?L3.1" vbProcedure="false">#ref!</definedName>
    <definedName function="false" hidden="false" name="T6?L3.2" vbProcedure="false">#ref!</definedName>
    <definedName function="false" hidden="false" name="T6?L3.3" vbProcedure="false">#ref!</definedName>
    <definedName function="false" hidden="false" name="T6?L4.1" vbProcedure="false">#ref!</definedName>
    <definedName function="false" hidden="false" name="T6?L4.2" vbProcedure="false">#ref!</definedName>
    <definedName function="false" hidden="false" name="T6?L4.3" vbProcedure="false">#ref!</definedName>
    <definedName function="false" hidden="false" name="T6?L4.4" vbProcedure="false">#ref!</definedName>
    <definedName function="false" hidden="false" name="T6?L4.5" vbProcedure="false">#ref!</definedName>
    <definedName function="false" hidden="false" name="T6?L4.6" vbProcedure="false">#ref!</definedName>
    <definedName function="false" hidden="false" name="T6?L4.7" vbProcedure="false">#ref!</definedName>
    <definedName function="false" hidden="false" name="T6?Name" vbProcedure="false">#ref!</definedName>
    <definedName function="false" hidden="false" name="T6?Table" vbProcedure="false">#ref!</definedName>
    <definedName function="false" hidden="false" name="T6?Title" vbProcedure="false">#ref!</definedName>
    <definedName function="false" hidden="false" name="T7?Data" vbProcedure="false">#n/a</definedName>
    <definedName function="false" hidden="false" name="T9?axis?ПРД?РЕГ" vbProcedure="false">#ref!</definedName>
    <definedName function="false" hidden="false" name="T9?item_ext?РОСТ" vbProcedure="false">#ref!</definedName>
    <definedName function="false" hidden="false" name="T9?L1" vbProcedure="false">#ref!</definedName>
    <definedName function="false" hidden="false" name="T9?L2.1" vbProcedure="false">#ref!</definedName>
    <definedName function="false" hidden="false" name="T9?L2.2" vbProcedure="false">#ref!</definedName>
    <definedName function="false" hidden="false" name="T9?L3.1" vbProcedure="false">#ref!</definedName>
    <definedName function="false" hidden="false" name="T9?L3.2" vbProcedure="false">#ref!</definedName>
    <definedName function="false" hidden="false" name="T9?L4.1" vbProcedure="false">#ref!</definedName>
    <definedName function="false" hidden="false" name="T9?L4.2" vbProcedure="false">#ref!</definedName>
    <definedName function="false" hidden="false" name="T9?L5" vbProcedure="false">#ref!</definedName>
    <definedName function="false" hidden="false" name="T9?Name" vbProcedure="false">#ref!</definedName>
    <definedName function="false" hidden="false" name="T9?Table" vbProcedure="false">#ref!</definedName>
    <definedName function="false" hidden="false" name="T9?Title" vbProcedure="false">#ref!</definedName>
    <definedName function="false" hidden="false" name="T9?unit?МВТЧ" vbProcedure="false">#ref!</definedName>
    <definedName function="false" hidden="false" name="T9?unit?ПРЦ" vbProcedure="false">#ref!</definedName>
    <definedName function="false" hidden="false" name="Table" vbProcedure="false">#ref!</definedName>
    <definedName function="false" hidden="false" name="TEMP" vbProcedure="false">#ref!,#ref!</definedName>
    <definedName function="false" hidden="false" name="TES" vbProcedure="false">#ref!</definedName>
    <definedName function="false" hidden="false" name="TES_DATA" vbProcedure="false">#ref!</definedName>
    <definedName function="false" hidden="false" name="TES_LIST" vbProcedure="false">#ref!</definedName>
    <definedName function="false" hidden="false" name="TTT" vbProcedure="false">#ref!</definedName>
    <definedName function="false" hidden="false" name="upr" vbProcedure="false">[0]!upr</definedName>
    <definedName function="false" hidden="false" name="VDOC" vbProcedure="false">#ref!</definedName>
    <definedName function="false" hidden="false" name="VV" vbProcedure="false">[0]!vv</definedName>
    <definedName function="false" hidden="false" name="we" vbProcedure="false">[0]!we</definedName>
    <definedName function="false" hidden="false" name="wrn.Сравнение._.с._.отраслями." vbProcedure="false">{#n/a,#n/a,TRUE,"Лист1";#n/a,#n/a,TRUE,"Лист2";#n/a,#n/a,TRUE,"Лист3"}</definedName>
    <definedName function="false" hidden="false" name="YEAR" vbProcedure="false">#ref!</definedName>
    <definedName function="false" hidden="false" name="ZERO" vbProcedure="false">#ref!</definedName>
    <definedName function="false" hidden="false" name="\a" vbProcedure="false">#ref!</definedName>
    <definedName function="false" hidden="false" name="\m" vbProcedure="false">#ref!</definedName>
    <definedName function="false" hidden="false" name="\n" vbProcedure="false">#ref!</definedName>
    <definedName function="false" hidden="false" name="\o" vbProcedure="false">#ref!</definedName>
    <definedName function="false" hidden="false" name="_M8" vbProcedure="false">[0]!_m8</definedName>
    <definedName function="false" hidden="false" name="_M9" vbProcedure="false">[0]!_m9</definedName>
    <definedName function="false" hidden="false" name="_Num2" vbProcedure="false">#ref!</definedName>
    <definedName function="false" hidden="false" name="_q11" vbProcedure="false">[0]!_q11</definedName>
    <definedName function="false" hidden="false" name="_q15" vbProcedure="false">[0]!_q15</definedName>
    <definedName function="false" hidden="false" name="_q17" vbProcedure="false">[0]!_q17</definedName>
    <definedName function="false" hidden="false" name="_q2" vbProcedure="false">[0]!_q2</definedName>
    <definedName function="false" hidden="false" name="_q3" vbProcedure="false">[0]!_q3</definedName>
    <definedName function="false" hidden="false" name="_q4" vbProcedure="false">[0]!_q4</definedName>
    <definedName function="false" hidden="false" name="_q5" vbProcedure="false">[0]!_q5</definedName>
    <definedName function="false" hidden="false" name="_q6" vbProcedure="false">[0]!_q6</definedName>
    <definedName function="false" hidden="false" name="_q7" vbProcedure="false">[0]!_q7</definedName>
    <definedName function="false" hidden="false" name="_q8" vbProcedure="false">[0]!_q8</definedName>
    <definedName function="false" hidden="false" name="_q9" vbProcedure="false">[0]!_q9</definedName>
    <definedName function="false" hidden="false" name="_xlnm.Criteria" vbProcedure="false">#ref!</definedName>
    <definedName function="false" hidden="false" name="_xlnm.Database" vbProcedure="false">#ref!</definedName>
    <definedName function="false" hidden="false" name="_xlnm.Extract" vbProcedure="false">#ref!</definedName>
    <definedName function="false" hidden="false" name="àî" vbProcedure="false">[0]!àî</definedName>
    <definedName function="false" hidden="false" name="âňîđîé" vbProcedure="false">#ref!</definedName>
    <definedName function="false" hidden="false" name="îî" vbProcedure="false">[0]!îî</definedName>
    <definedName function="false" hidden="false" name="öó" vbProcedure="false">[0]!öó</definedName>
    <definedName function="false" hidden="false" name="÷ĺňâĺđňűé" vbProcedure="false">#ref!</definedName>
    <definedName function="false" hidden="false" name="ď" vbProcedure="false">[0]!ď</definedName>
    <definedName function="false" hidden="false" name="ďď" vbProcedure="false">[0]!ďď</definedName>
    <definedName function="false" hidden="false" name="ďĺđâűé" vbProcedure="false">#ref!</definedName>
    <definedName function="false" hidden="false" name="đđ" vbProcedure="false">[0]!đđ</definedName>
    <definedName function="false" hidden="false" name="đđđ" vbProcedure="false">[0]!đđđ</definedName>
    <definedName function="false" hidden="false" name="ęĺ" vbProcedure="false">[0]!ęĺ</definedName>
    <definedName function="false" hidden="false" name="ňđĺňčé" vbProcedure="false">#ref!</definedName>
    <definedName function="false" hidden="false" name="ŕŕ" vbProcedure="false">[0]!ŕŕ</definedName>
    <definedName function="false" hidden="false" name="ůůů" vbProcedure="false">[0]!ůůů</definedName>
    <definedName function="false" hidden="false" name="а1" vbProcedure="false">#ref!</definedName>
    <definedName function="false" hidden="false" name="А8" vbProcedure="false">#ref!</definedName>
    <definedName function="false" hidden="false" name="аа" vbProcedure="false">[0]!аа</definedName>
    <definedName function="false" hidden="false" name="АААААААА" vbProcedure="false">[0]!АААААААА</definedName>
    <definedName function="false" hidden="false" name="ав" vbProcedure="false">[0]!ав</definedName>
    <definedName function="false" hidden="false" name="авг" vbProcedure="false">#ref!</definedName>
    <definedName function="false" hidden="false" name="авг2" vbProcedure="false">#ref!</definedName>
    <definedName function="false" hidden="false" name="ап" vbProcedure="false">[0]!ап</definedName>
    <definedName function="false" hidden="false" name="апр" vbProcedure="false">#ref!</definedName>
    <definedName function="false" hidden="false" name="апр2" vbProcedure="false">#ref!</definedName>
    <definedName function="false" hidden="false" name="АТП" vbProcedure="false">#ref!</definedName>
    <definedName function="false" hidden="false" name="аяыпамыпмипи" vbProcedure="false">[0]!аяыпамыпмипи</definedName>
    <definedName function="false" hidden="false" name="бб" vbProcedure="false">[0]!бб</definedName>
    <definedName function="false" hidden="false" name="в" vbProcedure="false">[0]!в</definedName>
    <definedName function="false" hidden="false" name="в23ё" vbProcedure="false">[0]!в23ё</definedName>
    <definedName function="false" hidden="false" name="вап" vbProcedure="false">[0]!вап</definedName>
    <definedName function="false" hidden="false" name="Вар.их" vbProcedure="false">[0]!Вар.их</definedName>
    <definedName function="false" hidden="false" name="Вар.КАЛМЭ" vbProcedure="false">[0]!Вар.КАЛМЭ</definedName>
    <definedName function="false" hidden="false" name="вв" vbProcedure="false">[0]!вв</definedName>
    <definedName function="false" hidden="false" name="витт" vbProcedure="false">{#n/a,#n/a,TRUE,"Лист1";#n/a,#n/a,TRUE,"Лист2";#n/a,#n/a,TRUE,"Лист3"}</definedName>
    <definedName function="false" hidden="false" name="вм" vbProcedure="false">[0]!вм</definedName>
    <definedName function="false" hidden="false" name="вмивртвр" vbProcedure="false">[0]!вмивртвр</definedName>
    <definedName function="false" hidden="false" name="восемь" vbProcedure="false">#ref!</definedName>
    <definedName function="false" hidden="false" name="вртт" vbProcedure="false">[0]!вртт</definedName>
    <definedName function="false" hidden="false" name="ВТОП" vbProcedure="false">#ref!</definedName>
    <definedName function="false" hidden="false" name="второй" vbProcedure="false">#ref!</definedName>
    <definedName function="false" hidden="false" name="вуув" vbProcedure="false">{#n/a,#n/a,TRUE,"Лист1";#n/a,#n/a,TRUE,"Лист2";#n/a,#n/a,TRUE,"Лист3"}</definedName>
    <definedName function="false" hidden="false" name="гнлзщ" vbProcedure="false">[0]!гнлзщ</definedName>
    <definedName function="false" hidden="false" name="грприрцфв00ав98" vbProcedure="false">{#n/a,#n/a,TRUE,"Лист1";#n/a,#n/a,TRUE,"Лист2";#n/a,#n/a,TRUE,"Лист3"}</definedName>
    <definedName function="false" hidden="false" name="грфинцкавг98Х" vbProcedure="false">{#n/a,#n/a,TRUE,"Лист1";#n/a,#n/a,TRUE,"Лист2";#n/a,#n/a,TRUE,"Лист3"}</definedName>
    <definedName function="false" hidden="false" name="гшгш" vbProcedure="false">{#n/a,#n/a,TRUE,"Лист1";#n/a,#n/a,TRUE,"Лист2";#n/a,#n/a,TRUE,"Лист3"}</definedName>
    <definedName function="false" hidden="false" name="дек" vbProcedure="false">#ref!</definedName>
    <definedName function="false" hidden="false" name="дек2" vbProcedure="false">#ref!</definedName>
    <definedName function="false" hidden="false" name="дж" vbProcedure="false">[0]!дж</definedName>
    <definedName function="false" hidden="false" name="ДиапазонЗащиты" vbProcedure="false">#ref!,#ref!,#ref!,#ref!,[0]!p1_диапазонзащиты,[0]!p2_диапазонзащиты,[0]!p3_диапазонзащиты,[0]!p4_диапазонзащиты</definedName>
    <definedName function="false" hidden="false" name="доопатмо" vbProcedure="false">[0]!доопатмо</definedName>
    <definedName function="false" hidden="false" name="Дополнение" vbProcedure="false">[0]!Дополнение</definedName>
    <definedName function="false" hidden="false" name="еще" vbProcedure="false">[0]!еще</definedName>
    <definedName function="false" hidden="false" name="ж" vbProcedure="false">[0]!ж</definedName>
    <definedName function="false" hidden="false" name="жд" vbProcedure="false">[0]!жд</definedName>
    <definedName function="false" hidden="false" name="з4" vbProcedure="false">#ref!</definedName>
    <definedName function="false" hidden="false" name="и_эсо_вн" vbProcedure="false">#ref!</definedName>
    <definedName function="false" hidden="false" name="и_эсо_сн1" vbProcedure="false">#ref!</definedName>
    <definedName function="false" hidden="false" name="Извлечение_ИМ" vbProcedure="false">#ref!</definedName>
    <definedName function="false" hidden="false" name="ий" vbProcedure="false">[0]!ий</definedName>
    <definedName function="false" hidden="false" name="индцкавг98" vbProcedure="false">{#n/a,#n/a,TRUE,"Лист1";#n/a,#n/a,TRUE,"Лист2";#n/a,#n/a,TRUE,"Лист3"}</definedName>
    <definedName function="false" hidden="false" name="июл" vbProcedure="false">#ref!</definedName>
    <definedName function="false" hidden="false" name="июл2" vbProcedure="false">#ref!</definedName>
    <definedName function="false" hidden="false" name="июн" vbProcedure="false">#ref!</definedName>
    <definedName function="false" hidden="false" name="июн2" vbProcedure="false">#ref!</definedName>
    <definedName function="false" hidden="false" name="й" vbProcedure="false">[0]!й</definedName>
    <definedName function="false" hidden="false" name="йй" vbProcedure="false">[0]!йй</definedName>
    <definedName function="false" hidden="false" name="йфц" vbProcedure="false">[0]!йфц</definedName>
    <definedName function="false" hidden="false" name="йц" vbProcedure="false">[0]!йц</definedName>
    <definedName function="false" hidden="false" name="йцу" vbProcedure="false">[0]!йцу</definedName>
    <definedName function="false" hidden="false" name="ке" vbProcedure="false">[0]!ке</definedName>
    <definedName function="false" hidden="false" name="кеппппппппппп" vbProcedure="false">{#n/a,#n/a,TRUE,"Лист1";#n/a,#n/a,TRUE,"Лист2";#n/a,#n/a,TRUE,"Лист3"}</definedName>
    <definedName function="false" hidden="false" name="компенсация" vbProcedure="false">[0]!компенсация</definedName>
    <definedName function="false" hidden="false" name="кп" vbProcedure="false">[0]!кп</definedName>
    <definedName function="false" hidden="false" name="кпнрг" vbProcedure="false">[0]!кпнрг</definedName>
    <definedName function="false" hidden="false" name="Критерии_ИМ" vbProcedure="false">#ref!</definedName>
    <definedName function="false" hidden="false" name="критерий" vbProcedure="false">#ref!</definedName>
    <definedName function="false" hidden="false" name="ктджщз" vbProcedure="false">[0]!ктджщз</definedName>
    <definedName function="false" hidden="false" name="лара" vbProcedure="false">[0]!лара</definedName>
    <definedName function="false" hidden="false" name="Лист10?prefix?" vbProcedure="false">"T4.5"</definedName>
    <definedName function="false" hidden="false" name="Лист11?prefix?" vbProcedure="false">"T4.6"</definedName>
    <definedName function="false" hidden="false" name="Лист12?prefix?" vbProcedure="false">"T4.7"</definedName>
    <definedName function="false" hidden="false" name="Лист13?prefix?" vbProcedure="false">"T4.8"</definedName>
    <definedName function="false" hidden="false" name="Лист14?prefix?" vbProcedure="false">"T4.9"</definedName>
    <definedName function="false" hidden="false" name="Лист15?prefix?" vbProcedure="false">"T4.10"</definedName>
    <definedName function="false" hidden="false" name="Лист16?prefix?" vbProcedure="false">"T4.11"</definedName>
    <definedName function="false" hidden="false" name="Лист17?prefix?" vbProcedure="false">"T4.12"</definedName>
    <definedName function="false" hidden="false" name="Лист19?prefix?" vbProcedure="false">"T21.3"</definedName>
    <definedName function="false" hidden="false" name="Лист1?prefix?" vbProcedure="false">"T1"</definedName>
    <definedName function="false" hidden="false" name="Лист21?prefix?" vbProcedure="false">"T108"</definedName>
    <definedName function="false" hidden="false" name="Лист2?prefix?" vbProcedure="false">"T2"</definedName>
    <definedName function="false" hidden="false" name="Лист3?prefix?" vbProcedure="false">"T3"</definedName>
    <definedName function="false" hidden="false" name="Лист4?prefix?" vbProcedure="false">"T2.1"</definedName>
    <definedName function="false" hidden="false" name="Лист5?prefix?" vbProcedure="false">"T4"</definedName>
    <definedName function="false" hidden="false" name="Лист6?prefix?" vbProcedure="false">"T2.2"</definedName>
    <definedName function="false" hidden="false" name="Лист7?prefix?" vbProcedure="false">"T4.2"</definedName>
    <definedName function="false" hidden="false" name="Лист8?prefix?" vbProcedure="false">"T4.3"</definedName>
    <definedName function="false" hidden="false" name="Лист9?prefix?" vbProcedure="false">"T5"</definedName>
    <definedName function="false" hidden="false" name="ло" vbProcedure="false">[0]!ло</definedName>
    <definedName function="false" hidden="false" name="лор" vbProcedure="false">[0]!лор</definedName>
    <definedName function="false" hidden="false" name="лщжо" vbProcedure="false">{#n/a,#n/a,TRUE,"Лист1";#n/a,#n/a,TRUE,"Лист2";#n/a,#n/a,TRUE,"Лист3"}</definedName>
    <definedName function="false" hidden="false" name="май" vbProcedure="false">#ref!</definedName>
    <definedName function="false" hidden="false" name="май2" vbProcedure="false">#ref!</definedName>
    <definedName function="false" hidden="false" name="мам" vbProcedure="false">[0]!мам</definedName>
    <definedName function="false" hidden="false" name="мар" vbProcedure="false">#ref!</definedName>
    <definedName function="false" hidden="false" name="мар2" vbProcedure="false">#ref!</definedName>
    <definedName function="false" hidden="false" name="МР" vbProcedure="false">#ref!</definedName>
    <definedName function="false" hidden="false" name="мым" vbProcedure="false">[0]!мым</definedName>
    <definedName function="false" hidden="false" name="нгг" vbProcedure="false">[0]!нгг</definedName>
    <definedName function="false" hidden="false" name="ноя" vbProcedure="false">#ref!</definedName>
    <definedName function="false" hidden="false" name="ноя2" vbProcedure="false">#ref!</definedName>
    <definedName function="false" hidden="false" name="НСРФ" vbProcedure="false">#ref!</definedName>
    <definedName function="false" hidden="false" name="НСРФ2" vbProcedure="false">#ref!</definedName>
    <definedName function="false" hidden="false" name="ншш" vbProcedure="false">{#n/a,#n/a,TRUE,"Лист1";#n/a,#n/a,TRUE,"Лист2";#n/a,#n/a,TRUE,"Лист3"}</definedName>
    <definedName function="false" hidden="false" name="окт" vbProcedure="false">#ref!</definedName>
    <definedName function="false" hidden="false" name="окт2" vbProcedure="false">#ref!</definedName>
    <definedName function="false" hidden="false" name="олло" vbProcedure="false">[0]!олло</definedName>
    <definedName function="false" hidden="false" name="олс" vbProcedure="false">[0]!олс</definedName>
    <definedName function="false" hidden="false" name="ооо" vbProcedure="false">[0]!ооо</definedName>
    <definedName function="false" hidden="false" name="Операция" vbProcedure="false">#ref!</definedName>
    <definedName function="false" hidden="false" name="ОРГ" vbProcedure="false">#ref!</definedName>
    <definedName function="false" hidden="false" name="ОРГАНИЗАЦИЯ" vbProcedure="false">#ref!</definedName>
    <definedName function="false" hidden="false" name="отпуск" vbProcedure="false">[0]!отпуск</definedName>
    <definedName function="false" hidden="false" name="п_авг" vbProcedure="false">#ref!</definedName>
    <definedName function="false" hidden="false" name="п_апр" vbProcedure="false">#ref!</definedName>
    <definedName function="false" hidden="false" name="п_дек" vbProcedure="false">#ref!</definedName>
    <definedName function="false" hidden="false" name="п_июл" vbProcedure="false">#ref!</definedName>
    <definedName function="false" hidden="false" name="п_июн" vbProcedure="false">#ref!</definedName>
    <definedName function="false" hidden="false" name="п_май" vbProcedure="false">#ref!</definedName>
    <definedName function="false" hidden="false" name="п_мар" vbProcedure="false">#ref!</definedName>
    <definedName function="false" hidden="false" name="п_ноя" vbProcedure="false">#ref!</definedName>
    <definedName function="false" hidden="false" name="п_окт" vbProcedure="false">#ref!</definedName>
    <definedName function="false" hidden="false" name="п_сен" vbProcedure="false">#ref!</definedName>
    <definedName function="false" hidden="false" name="п_фев" vbProcedure="false">#ref!</definedName>
    <definedName function="false" hidden="false" name="п_янв" vbProcedure="false">#ref!</definedName>
    <definedName function="false" hidden="false" name="первый" vbProcedure="false">#ref!</definedName>
    <definedName function="false" hidden="false" name="план56" vbProcedure="false">[0]!план56</definedName>
    <definedName function="false" hidden="false" name="ПМС" vbProcedure="false">[0]!ПМС</definedName>
    <definedName function="false" hidden="false" name="ПМС1" vbProcedure="false">[0]!ПМС1</definedName>
    <definedName function="false" hidden="false" name="по_б_вн" vbProcedure="false">#ref!</definedName>
    <definedName function="false" hidden="false" name="по_б_всего" vbProcedure="false">#ref!</definedName>
    <definedName function="false" hidden="false" name="по_б_нн" vbProcedure="false">#ref!</definedName>
    <definedName function="false" hidden="false" name="по_б_сн1" vbProcedure="false">#ref!</definedName>
    <definedName function="false" hidden="false" name="по_б_сн2" vbProcedure="false">#ref!</definedName>
    <definedName function="false" hidden="false" name="по_нас_всего" vbProcedure="false">#ref!</definedName>
    <definedName function="false" hidden="false" name="по_насел_сн2" vbProcedure="false">#ref!</definedName>
    <definedName function="false" hidden="false" name="Подоперация" vbProcedure="false">#ref!</definedName>
    <definedName function="false" hidden="false" name="пол_нас_нн" vbProcedure="false">#ref!</definedName>
    <definedName function="false" hidden="false" name="пппп" vbProcedure="false">[0]!пппп</definedName>
    <definedName function="false" hidden="false" name="пр" vbProcedure="false">[0]!пр</definedName>
    <definedName function="false" hidden="false" name="прибыль3" vbProcedure="false">{#n/a,#n/a,TRUE,"Лист1";#n/a,#n/a,TRUE,"Лист2";#n/a,#n/a,TRUE,"Лист3"}</definedName>
    <definedName function="false" hidden="false" name="Приход_расход" vbProcedure="false">#ref!</definedName>
    <definedName function="false" hidden="false" name="Проект" vbProcedure="false">#ref!</definedName>
    <definedName function="false" hidden="false" name="прош_год" vbProcedure="false">#ref!</definedName>
    <definedName function="false" hidden="false" name="рис1" vbProcedure="false">{#n/a,#n/a,TRUE,"Лист1";#n/a,#n/a,TRUE,"Лист2";#n/a,#n/a,TRUE,"Лист3"}</definedName>
    <definedName function="false" hidden="false" name="рсср" vbProcedure="false">[0]!рсср</definedName>
    <definedName function="false" hidden="false" name="с" vbProcedure="false">[0]!с</definedName>
    <definedName function="false" hidden="false" name="с1" vbProcedure="false">[0]!с1</definedName>
    <definedName function="false" hidden="false" name="сваеррта" vbProcedure="false">[0]!сваеррта</definedName>
    <definedName function="false" hidden="false" name="свмпвппв" vbProcedure="false">[0]!свмпвппв</definedName>
    <definedName function="false" hidden="false" name="себестоимость2" vbProcedure="false">[0]!себестоимость2</definedName>
    <definedName function="false" hidden="false" name="семь" vbProcedure="false">#ref!</definedName>
    <definedName function="false" hidden="false" name="сен" vbProcedure="false">#ref!</definedName>
    <definedName function="false" hidden="false" name="сен2" vbProcedure="false">#ref!</definedName>
    <definedName function="false" hidden="false" name="ск" vbProcedure="false">[0]!ск</definedName>
    <definedName function="false" hidden="false" name="сокращение" vbProcedure="false">[0]!сокращение</definedName>
    <definedName function="false" hidden="false" name="сомп" vbProcedure="false">[0]!сомп</definedName>
    <definedName function="false" hidden="false" name="сомпас" vbProcedure="false">[0]!сомпас</definedName>
    <definedName function="false" hidden="false" name="сс" vbProcedure="false">[0]!сс</definedName>
    <definedName function="false" hidden="false" name="сссс" vbProcedure="false">[0]!сссс</definedName>
    <definedName function="false" hidden="false" name="ссы" vbProcedure="false">[0]!ссы</definedName>
    <definedName function="false" hidden="false" name="ссы2" vbProcedure="false">[0]!ссы2</definedName>
    <definedName function="false" hidden="false" name="Статья" vbProcedure="false">#ref!</definedName>
    <definedName function="false" hidden="false" name="таня" vbProcedure="false">[0]!таня</definedName>
    <definedName function="false" hidden="false" name="текмес" vbProcedure="false">#ref!</definedName>
    <definedName function="false" hidden="false" name="текмес2" vbProcedure="false">#ref!</definedName>
    <definedName function="false" hidden="false" name="тепло" vbProcedure="false">[0]!тепло</definedName>
    <definedName function="false" hidden="false" name="тп" vbProcedure="false">{#n/a,#n/a,TRUE,"Лист1";#n/a,#n/a,TRUE,"Лист2";#n/a,#n/a,TRUE,"Лист3"}</definedName>
    <definedName function="false" hidden="false" name="третий" vbProcedure="false">#ref!</definedName>
    <definedName function="false" hidden="false" name="ть" vbProcedure="false">[0]!ть</definedName>
    <definedName function="false" hidden="false" name="ТЭП2" vbProcedure="false">{#n/a,#n/a,TRUE,"Лист1";#n/a,#n/a,TRUE,"Лист2";#n/a,#n/a,TRUE,"Лист3"}</definedName>
    <definedName function="false" hidden="false" name="у" vbProcedure="false">[0]!у</definedName>
    <definedName function="false" hidden="false" name="у1" vbProcedure="false">[0]!у1</definedName>
    <definedName function="false" hidden="false" name="ук" vbProcedure="false">[0]!ук</definedName>
    <definedName function="false" hidden="false" name="укеееукеееееееееееееее" vbProcedure="false">{#n/a,#n/a,TRUE,"Лист1";#n/a,#n/a,TRUE,"Лист2";#n/a,#n/a,TRUE,"Лист3"}</definedName>
    <definedName function="false" hidden="false" name="укеукеуеуе" vbProcedure="false">{#n/a,#n/a,TRUE,"Лист1";#n/a,#n/a,TRUE,"Лист2";#n/a,#n/a,TRUE,"Лист3"}</definedName>
    <definedName function="false" hidden="false" name="уу" vbProcedure="false">[0]!уу</definedName>
    <definedName function="false" hidden="false" name="УФ" vbProcedure="false">[0]!УФ</definedName>
    <definedName function="false" hidden="false" name="уыукпе" vbProcedure="false">[0]!уыукпе</definedName>
    <definedName function="false" hidden="false" name="фам" vbProcedure="false">[0]!фам</definedName>
    <definedName function="false" hidden="false" name="фев" vbProcedure="false">#ref!</definedName>
    <definedName function="false" hidden="false" name="фев2" vbProcedure="false">#ref!</definedName>
    <definedName function="false" hidden="false" name="Форма" vbProcedure="false">[0]!Форма</definedName>
    <definedName function="false" hidden="false" name="фыаспит" vbProcedure="false">[0]!фыаспит</definedName>
    <definedName function="false" hidden="false" name="ц" vbProcedure="false">[0]!ц</definedName>
    <definedName function="false" hidden="false" name="ц1" vbProcedure="false">[0]!ц1</definedName>
    <definedName function="false" hidden="false" name="цу" vbProcedure="false">[0]!цу</definedName>
    <definedName function="false" hidden="false" name="цуа" vbProcedure="false">[0]!цуа</definedName>
    <definedName function="false" hidden="false" name="черновик" vbProcedure="false">[0]!черновик</definedName>
    <definedName function="false" hidden="false" name="четвертый" vbProcedure="false">#ref!</definedName>
    <definedName function="false" hidden="false" name="шир_дан" vbProcedure="false">#ref!</definedName>
    <definedName function="false" hidden="false" name="шир_отч" vbProcedure="false">#ref!</definedName>
    <definedName function="false" hidden="false" name="шир_прош" vbProcedure="false">#ref!</definedName>
    <definedName function="false" hidden="false" name="шир_тек" vbProcedure="false">#ref!</definedName>
    <definedName function="false" hidden="false" name="щ" vbProcedure="false">[0]!щ</definedName>
    <definedName function="false" hidden="false" name="ыаппр" vbProcedure="false">[0]!ыаппр</definedName>
    <definedName function="false" hidden="false" name="ыапр" vbProcedure="false">{#n/a,#n/a,TRUE,"Лист1";#n/a,#n/a,TRUE,"Лист2";#n/a,#n/a,TRUE,"Лист3"}</definedName>
    <definedName function="false" hidden="false" name="ыаупп" vbProcedure="false">[0]!ыаупп</definedName>
    <definedName function="false" hidden="false" name="ыаыыа" vbProcedure="false">[0]!ыаыыа</definedName>
    <definedName function="false" hidden="false" name="ыв" vbProcedure="false">[0]!ыв</definedName>
    <definedName function="false" hidden="false" name="ывпкывк" vbProcedure="false">[0]!ывпкывк</definedName>
    <definedName function="false" hidden="false" name="ывпмьпь" vbProcedure="false">[0]!ывпмьпь</definedName>
    <definedName function="false" hidden="false" name="ымпы" vbProcedure="false">[0]!ымпы</definedName>
    <definedName function="false" hidden="false" name="ыпр" vbProcedure="false">[0]!ыпр</definedName>
    <definedName function="false" hidden="false" name="ыпыим" vbProcedure="false">{#n/a,#n/a,TRUE,"Лист1";#n/a,#n/a,TRUE,"Лист2";#n/a,#n/a,TRUE,"Лист3"}</definedName>
    <definedName function="false" hidden="false" name="ыпыпми" vbProcedure="false">{#n/a,#n/a,TRUE,"Лист1";#n/a,#n/a,TRUE,"Лист2";#n/a,#n/a,TRUE,"Лист3"}</definedName>
    <definedName function="false" hidden="false" name="ысчпи" vbProcedure="false">{#n/a,#n/a,TRUE,"Лист1";#n/a,#n/a,TRUE,"Лист2";#n/a,#n/a,TRUE,"Лист3"}</definedName>
    <definedName function="false" hidden="false" name="ыуаы" vbProcedure="false">{#n/a,#n/a,TRUE,"Лист1";#n/a,#n/a,TRUE,"Лист2";#n/a,#n/a,TRUE,"Лист3"}</definedName>
    <definedName function="false" hidden="false" name="ыфса" vbProcedure="false">[0]!ыфса</definedName>
    <definedName function="false" hidden="false" name="ыыыы" vbProcedure="false">[0]!ыыыы</definedName>
    <definedName function="false" hidden="false" name="ю" vbProcedure="false">[0]!ю</definedName>
    <definedName function="false" hidden="false" name="ююююююю" vbProcedure="false">[0]!ююююююю</definedName>
    <definedName function="false" hidden="false" name="я" vbProcedure="false">[0]!я</definedName>
    <definedName function="false" hidden="false" name="янв" vbProcedure="false">#ref!</definedName>
    <definedName function="false" hidden="false" name="янв2" vbProcedure="false">#ref!</definedName>
    <definedName function="false" hidden="false" name="яя" vbProcedure="false">[0]!яя</definedName>
    <definedName function="false" hidden="false" name="яяя" vbProcedure="false">[0]!яяя</definedName>
    <definedName function="false" hidden="false" localSheetId="14" name="_xlnm.Print_Area" vbProcedure="false">'2.2.'!$A$1:$G$69</definedName>
    <definedName function="false" hidden="false" localSheetId="14" name="_xlnm.Print_Area_0" vbProcedure="false">'2.2.'!$A$1:$G$69</definedName>
    <definedName function="false" hidden="false" localSheetId="14" name="_xlnm.Print_Area_0_0" vbProcedure="false">'2.2.'!$A$1:$G$51</definedName>
    <definedName function="false" hidden="false" localSheetId="14" name="_xlnm.Print_Area_0_0_0" vbProcedure="false">'2.2.'!$A$1:$G$69</definedName>
    <definedName function="false" hidden="false" localSheetId="14" name="_xlnm.Print_Area_0_0_0_0" vbProcedure="false">'2.2.'!$A$1:$G$51</definedName>
    <definedName function="false" hidden="false" localSheetId="14" name="_xlnm.Print_Area_0_0_0_0_0" vbProcedure="false">'2.2.'!$A$1:$G$51</definedName>
    <definedName function="false" hidden="false" localSheetId="14" name="_xlnm.Print_Area_0_0_0_0_0_0" vbProcedure="false">'2.2.'!$A$1:$G$51</definedName>
    <definedName function="false" hidden="false" localSheetId="14" name="_xlnm.Print_Area_0_0_0_0_0_0_0" vbProcedure="false">'2.2.'!$A$1:$G$51</definedName>
    <definedName function="false" hidden="false" localSheetId="14" name="_xlnm.Print_Area_0_0_0_0_0_0_0_0" vbProcedure="false">'2.2.'!$A$1:$G$51</definedName>
    <definedName function="false" hidden="false" localSheetId="14" name="_xlnm.Print_Area_0_0_0_0_0_0_0_0_0" vbProcedure="false">'2.2.'!$A$1:$G$51</definedName>
    <definedName function="false" hidden="false" localSheetId="14" name="_xlnm.Print_Area_0_0_0_0_0_0_0_0_0_0" vbProcedure="false">'2.2.'!$A$1:$G$51</definedName>
    <definedName function="false" hidden="false" localSheetId="14" name="_xlnm.Print_Area_0_0_0_0_0_0_0_0_0_0_0" vbProcedure="false">'2.2.'!$A$1:$G$51</definedName>
    <definedName function="false" hidden="false" localSheetId="14" name="_xlnm.Print_Area_0_0_0_0_0_0_0_0_0_0_0_0" vbProcedure="false">'2.2.'!$A$1:$G$51</definedName>
    <definedName function="false" hidden="false" localSheetId="14" name="_xlnm.Print_Area_0_0_0_0_0_0_0_0_0_0_0_0_0" vbProcedure="false">'2.2.'!$A$1:$G$51</definedName>
    <definedName function="false" hidden="false" localSheetId="14" name="_xlnm.Print_Area_0_0_0_0_0_0_0_0_0_0_0_0_0_0" vbProcedure="false">'2.2.'!$A$1:$G$51</definedName>
    <definedName function="false" hidden="false" localSheetId="14" name="_xlnm.Print_Area_0_0_0_0_0_0_0_0_0_0_0_0_0_0_0" vbProcedure="false">'2.2.'!$A$1:$G$51</definedName>
    <definedName function="false" hidden="false" localSheetId="14" name="_xlnm.Print_Area_0_0_0_0_0_0_0_0_0_0_0_0_0_0_0_0" vbProcedure="false">'2.2.'!$A$1:$G$51</definedName>
    <definedName function="false" hidden="false" localSheetId="14" name="_xlnm.Print_Area_0_0_0_0_0_0_0_0_0_0_0_0_0_0_0_0_0" vbProcedure="false">'2.2.'!$A$1:$G$51</definedName>
    <definedName function="false" hidden="false" localSheetId="14" name="_xlnm.Print_Area_0_0_0_0_0_0_0_0_0_0_0_0_0_0_0_0_0_0" vbProcedure="false">'2.2.'!$A$1:$G$51</definedName>
    <definedName function="false" hidden="false" localSheetId="14" name="_xlnm.Print_Area_0_0_0_0_0_0_0_0_0_0_0_0_0_0_0_0_0_0_0" vbProcedure="false">'2.2.'!$A$1:$G$51</definedName>
    <definedName function="false" hidden="false" localSheetId="14" name="_xlnm.Print_Area_0_0_0_0_0_0_0_0_0_0_0_0_0_0_0_0_0_0_0_0" vbProcedure="false">'2.2.'!$A$1:$G$51</definedName>
    <definedName function="false" hidden="false" localSheetId="14" name="_xlnm.Print_Area_0_0_0_0_0_0_0_0_0_0_0_0_0_0_0_0_0_0_0_0_0" vbProcedure="false">'2.2.'!$A$1:$G$51</definedName>
    <definedName function="false" hidden="false" localSheetId="14" name="_xlnm.Print_Area_0_0_0_0_0_0_0_0_0_0_0_0_0_0_0_0_0_0_0_0_0_0" vbProcedure="false">'2.2.'!$A$1:$G$51</definedName>
    <definedName function="false" hidden="false" localSheetId="14" name="_xlnm.Print_Area_0_0_0_0_0_0_0_0_0_0_0_0_0_0_0_0_0_0_0_0_0_0_0" vbProcedure="false">'2.2.'!$A$1:$G$51</definedName>
    <definedName function="false" hidden="false" localSheetId="14" name="_xlnm.Print_Area_0_0_0_0_0_0_0_0_0_0_0_0_0_0_0_0_0_0_0_0_0_0_0_0" vbProcedure="false">'2.2.'!$A$1:$G$51</definedName>
    <definedName function="false" hidden="false" localSheetId="14" name="_xlnm.Print_Area_0_0_0_0_0_0_0_0_0_0_0_0_0_0_0_0_0_0_0_0_0_0_0_0_0" vbProcedure="false">'2.2.'!$A$1:$G$51</definedName>
    <definedName function="false" hidden="false" localSheetId="14" name="_xlnm.Print_Area_0_0_0_0_0_0_0_0_0_0_0_0_0_0_0_0_0_0_0_0_0_0_0_0_0_0" vbProcedure="false">'2.2.'!$A$1:$G$51</definedName>
    <definedName function="false" hidden="false" localSheetId="14" name="_xlnm.Print_Area_0_0_0_0_0_0_0_0_0_0_0_0_0_0_0_0_0_0_0_0_0_0_0_0_0_0_0" vbProcedure="false">'2.2.'!$A$1:$G$51</definedName>
    <definedName function="false" hidden="false" localSheetId="14" name="_xlnm.Print_Area_0_0_0_0_0_0_0_0_0_0_0_0_0_0_0_0_0_0_0_0_0_0_0_0_0_0_0_0" vbProcedure="false">'2.2.'!$A$1:$G$51</definedName>
    <definedName function="false" hidden="false" localSheetId="14" name="_xlnm.Print_Area_0_0_0_0_0_0_0_0_0_0_0_0_0_0_0_0_0_0_0_0_0_0_0_0_0_0_0_0_0" vbProcedure="false">'2.2.'!$A$1:$G$51</definedName>
    <definedName function="false" hidden="false" localSheetId="14" name="_xlnm.Print_Area_0_0_0_0_0_0_0_0_0_0_0_0_0_0_0_0_0_0_0_0_0_0_0_0_0_0_0_0_0_0" vbProcedure="false">'2.2.'!$A$1:$G$51</definedName>
    <definedName function="false" hidden="false" localSheetId="14" name="_xlnm.Print_Area_0_0_0_0_0_0_0_0_0_0_0_0_0_0_0_0_0_0_0_0_0_0_0_0_0_0_0_0_0_0_0" vbProcedure="false">'2.2.'!$A$1:$G$51</definedName>
    <definedName function="false" hidden="false" localSheetId="14" name="_xlnm.Print_Area_0_0_0_0_0_0_0_0_0_0_0_0_0_0_0_0_0_0_0_0_0_0_0_0_0_0_0_0_0_0_0_0" vbProcedure="false">'2.2.'!$A$1:$G$51</definedName>
    <definedName function="false" hidden="false" localSheetId="14" name="_xlnm.Print_Area_0_0_0_0_0_0_0_0_0_0_0_0_0_0_0_0_0_0_0_0_0_0_0_0_0_0_0_0_0_0_0_0_0" vbProcedure="false">'2.2.'!$A$1:$G$51</definedName>
    <definedName function="false" hidden="false" localSheetId="14" name="_xlnm.Print_Area_0_0_0_0_0_0_0_0_0_0_0_0_0_0_0_0_0_0_0_0_0_0_0_0_0_0_0_0_0_0_0_0_0_0" vbProcedure="false">'2.2.'!$A$1:$G$51</definedName>
    <definedName function="false" hidden="false" localSheetId="14" name="_xlnm.Print_Area_0_0_0_0_0_0_0_0_0_0_0_0_0_0_0_0_0_0_0_0_0_0_0_0_0_0_0_0_0_0_0_0_0_0_0" vbProcedure="false">'2.2.'!$A$1:$G$51</definedName>
    <definedName function="false" hidden="false" localSheetId="14" name="_xlnm.Print_Area_0_0_0_0_0_0_0_0_0_0_0_0_0_0_0_0_0_0_0_0_0_0_0_0_0_0_0_0_0_0_0_0_0_0_0_0" vbProcedure="false">'2.2.'!$A$1:$G$51</definedName>
    <definedName function="false" hidden="false" localSheetId="14" name="_xlnm.Print_Area_0_0_0_0_0_0_0_0_0_0_0_0_0_0_0_0_0_0_0_0_0_0_0_0_0_0_0_0_0_0_0_0_0_0_0_0_0" vbProcedure="false">'2.2.'!$A$1:$G$51</definedName>
    <definedName function="false" hidden="false" localSheetId="14" name="_xlnm.Print_Area_0_0_0_0_0_0_0_0_0_0_0_0_0_0_0_0_0_0_0_0_0_0_0_0_0_0_0_0_0_0_0_0_0_0_0_0_0_0" vbProcedure="false">'2.2.'!$A$1:$G$51</definedName>
    <definedName function="false" hidden="false" localSheetId="14" name="_xlnm.Print_Area_0_0_0_0_0_0_0_0_0_0_0_0_0_0_0_0_0_0_0_0_0_0_0_0_0_0_0_0_0_0_0_0_0_0_0_0_0_0_0" vbProcedure="false">'2.2.'!$A$1:$G$51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<sst xmlns="http://schemas.openxmlformats.org/spreadsheetml/2006/main" count="1432" uniqueCount="666">
  <si>
    <t>Таблица № П1.4</t>
  </si>
  <si>
    <t>Баланс электрической энергии по сетям ВН, СН1, СН11 и НН</t>
  </si>
  <si>
    <t>млн. кВт. ч</t>
  </si>
  <si>
    <t>№</t>
  </si>
  <si>
    <t>Показатели</t>
  </si>
  <si>
    <t>Базовый период</t>
  </si>
  <si>
    <t>Период регулирования</t>
  </si>
  <si>
    <t>п/п</t>
  </si>
  <si>
    <t>Всего</t>
  </si>
  <si>
    <t>ВН</t>
  </si>
  <si>
    <t>СН1</t>
  </si>
  <si>
    <t>СН11</t>
  </si>
  <si>
    <t>НН</t>
  </si>
  <si>
    <t>1.</t>
  </si>
  <si>
    <t>Поступление эл. энергии в сеть, всего</t>
  </si>
  <si>
    <t>1.1.</t>
  </si>
  <si>
    <t>из смежной сети, всего</t>
  </si>
  <si>
    <t>в том числе из сети</t>
  </si>
  <si>
    <t>1.2.</t>
  </si>
  <si>
    <t>от электростанций ПЭ (ЭСО)</t>
  </si>
  <si>
    <t>1.3.</t>
  </si>
  <si>
    <t>от других поставщиков (в т. ч. с оптового</t>
  </si>
  <si>
    <t>рынка)</t>
  </si>
  <si>
    <t>1.4.</t>
  </si>
  <si>
    <t>поступление эл. энергии от других</t>
  </si>
  <si>
    <t>организаций</t>
  </si>
  <si>
    <t>2.</t>
  </si>
  <si>
    <t>Потери электроэнергии в сети</t>
  </si>
  <si>
    <t>то же в % (п. 1.1/п. 1.3)</t>
  </si>
  <si>
    <t>3.</t>
  </si>
  <si>
    <t>Расход электроэнергии на производствен-</t>
  </si>
  <si>
    <t>ные и хозяйственные нужды</t>
  </si>
  <si>
    <t>4.</t>
  </si>
  <si>
    <t>Полезный отпуск из сети</t>
  </si>
  <si>
    <t>4.1.</t>
  </si>
  <si>
    <t>в т. ч.</t>
  </si>
  <si>
    <t>собственным потребителям ЭСО</t>
  </si>
  <si>
    <t>из них:</t>
  </si>
  <si>
    <t>потребителям, присоединенным к центру</t>
  </si>
  <si>
    <t>питания</t>
  </si>
  <si>
    <t>на генераторном напряжении</t>
  </si>
  <si>
    <t>4.2.</t>
  </si>
  <si>
    <t>потребителям оптового рынка</t>
  </si>
  <si>
    <t>4.3.</t>
  </si>
  <si>
    <t>сальдо переток в другие организации</t>
  </si>
  <si>
    <t>Генеральный директор                                                                   В.Ф.Сабивчак</t>
  </si>
  <si>
    <t>Главный энергетик                                                                        С.А.Рычков</t>
  </si>
  <si>
    <t>Таблица № П1.5</t>
  </si>
  <si>
    <t>Электрическая мощность по диапазонам напряжения ЭСО</t>
  </si>
  <si>
    <t>Поступление мощности в сеть, всего</t>
  </si>
  <si>
    <t>из смежной сети</t>
  </si>
  <si>
    <t>от электростанций ПЭ</t>
  </si>
  <si>
    <t>от других организаций</t>
  </si>
  <si>
    <t>Потери в сети</t>
  </si>
  <si>
    <t>то же в %</t>
  </si>
  <si>
    <t>Мощность на производственные и</t>
  </si>
  <si>
    <t>хозяйственные нужды</t>
  </si>
  <si>
    <t>Полезный отпуск мощности</t>
  </si>
  <si>
    <t>потребителям</t>
  </si>
  <si>
    <t>Заявленная (расчетная) мощность</t>
  </si>
  <si>
    <t>собственных потребителей, пользующихся</t>
  </si>
  <si>
    <t>региональными электрическими сетями</t>
  </si>
  <si>
    <t>потребителей оптового рынка</t>
  </si>
  <si>
    <t>в другие организации</t>
  </si>
  <si>
    <t>Таблица № П1.6</t>
  </si>
  <si>
    <t>Структура полезного отпуска электрической энергии (мощности)</t>
  </si>
  <si>
    <t>по группам потребителей ЭСО</t>
  </si>
  <si>
    <t>Группа потребителей</t>
  </si>
  <si>
    <t>Объем полезного</t>
  </si>
  <si>
    <t>Заявленная (расчетная)</t>
  </si>
  <si>
    <t>Число часов</t>
  </si>
  <si>
    <t>Доля потребления</t>
  </si>
  <si>
    <t>отпуска электроэнергии,</t>
  </si>
  <si>
    <t>мощность, тыс. кВт</t>
  </si>
  <si>
    <t>использования,</t>
  </si>
  <si>
    <t>на разных диапазонах</t>
  </si>
  <si>
    <t>час</t>
  </si>
  <si>
    <t>напряжений, %</t>
  </si>
  <si>
    <t>ГУП РК "Крымэнерго" Сакский РЭС</t>
  </si>
  <si>
    <t>2</t>
  </si>
  <si>
    <t>ООО"Гигиена Био"</t>
  </si>
  <si>
    <t>3</t>
  </si>
  <si>
    <t>ООО"Приват-авто-сервис"</t>
  </si>
  <si>
    <t>4</t>
  </si>
  <si>
    <t>ООО "Метстройинвест"</t>
  </si>
  <si>
    <t>5</t>
  </si>
  <si>
    <t>ГУП РК "Черноморнефтегаз"</t>
  </si>
  <si>
    <t>6</t>
  </si>
  <si>
    <t>АО "ЕЗСМ"</t>
  </si>
  <si>
    <t>Итого</t>
  </si>
  <si>
    <t>Таблица № П1.15</t>
  </si>
  <si>
    <t>Смета расходов*</t>
  </si>
  <si>
    <t>тыс. руб.</t>
  </si>
  <si>
    <t>Наименование показателя</t>
  </si>
  <si>
    <t>Базовый</t>
  </si>
  <si>
    <t>Период</t>
  </si>
  <si>
    <t>Период 2016</t>
  </si>
  <si>
    <t>Регулирования 2017</t>
  </si>
  <si>
    <t>Сырье, основные материалы</t>
  </si>
  <si>
    <t>Вспомогательные материалы</t>
  </si>
  <si>
    <t>из них на ремонт</t>
  </si>
  <si>
    <t>Работы и услуги производственного характера</t>
  </si>
  <si>
    <t>Топливо на технологические цели</t>
  </si>
  <si>
    <t>5.</t>
  </si>
  <si>
    <t>Энергия</t>
  </si>
  <si>
    <t>5.1.</t>
  </si>
  <si>
    <t>Энергия на технологические цели (покупная энергия</t>
  </si>
  <si>
    <t>Таблица П1.12.)</t>
  </si>
  <si>
    <t>5.2.</t>
  </si>
  <si>
    <t>Энергия на хозяйственные нужды</t>
  </si>
  <si>
    <t>6.</t>
  </si>
  <si>
    <t>Затраты на оплату труда</t>
  </si>
  <si>
    <t>7.</t>
  </si>
  <si>
    <t>Отчисления на социальные нужды</t>
  </si>
  <si>
    <t>8.</t>
  </si>
  <si>
    <t>Амортизация основных средств</t>
  </si>
  <si>
    <t>9.</t>
  </si>
  <si>
    <t>Прочие затраты всего, в том числе:</t>
  </si>
  <si>
    <t>9.1.</t>
  </si>
  <si>
    <t>Целевые средства на НИОКР</t>
  </si>
  <si>
    <t>9.2.</t>
  </si>
  <si>
    <t>Средства на страхование</t>
  </si>
  <si>
    <t>9.3.</t>
  </si>
  <si>
    <t>Плата за предельно допустимые выбросы (сбросы)</t>
  </si>
  <si>
    <t>9.4.</t>
  </si>
  <si>
    <t>Оплата за услуги по организации функционирования и развитию ЕЭС</t>
  </si>
  <si>
    <t>России, оперативно-диспетчерскому управлению в электроэнергети-</t>
  </si>
  <si>
    <t>ке, организации функционирования торговой системы оптового рын-</t>
  </si>
  <si>
    <t>ка электрической энергии (мощности), передаче электрической энер-</t>
  </si>
  <si>
    <t>гии по единой национальной (общероссийской) электрической сети</t>
  </si>
  <si>
    <t>9.5.</t>
  </si>
  <si>
    <t>Отчисления в ремонтный фонд (в случае его формирования)</t>
  </si>
  <si>
    <t>9.6.</t>
  </si>
  <si>
    <t>Водный налог (ГЭС)</t>
  </si>
  <si>
    <t>9.7.</t>
  </si>
  <si>
    <t>Непроизводственные расходы (налоги и другие обязательные</t>
  </si>
  <si>
    <t>платежи и сборы)</t>
  </si>
  <si>
    <t>9.7.1.</t>
  </si>
  <si>
    <t>Налог на землю</t>
  </si>
  <si>
    <t>9.7.2.</t>
  </si>
  <si>
    <t>Налог на пользователей автодорог</t>
  </si>
  <si>
    <t>9.8.</t>
  </si>
  <si>
    <t>Другие затраты, относимые на себестоимость продукции,</t>
  </si>
  <si>
    <t>всего</t>
  </si>
  <si>
    <t>9.8.1.</t>
  </si>
  <si>
    <t>Арендная плата</t>
  </si>
  <si>
    <t>10.</t>
  </si>
  <si>
    <t>Итого расходов</t>
  </si>
  <si>
    <t>11.</t>
  </si>
  <si>
    <t>Недополученный по независящим причинам доход</t>
  </si>
  <si>
    <t>12.</t>
  </si>
  <si>
    <t>Избыток средств, полученный в предыдущем периоде</t>
  </si>
  <si>
    <t>регулирования</t>
  </si>
  <si>
    <t>13.</t>
  </si>
  <si>
    <t>Расчетные доходы по производству продукции (услуг)</t>
  </si>
  <si>
    <t>в том числе:</t>
  </si>
  <si>
    <t>13.1.</t>
  </si>
  <si>
    <t>— электрическая энергия</t>
  </si>
  <si>
    <t>13.1.1.</t>
  </si>
  <si>
    <t>производство электроэнергии</t>
  </si>
  <si>
    <t>13.1.2.</t>
  </si>
  <si>
    <t>покупная электроэнергия</t>
  </si>
  <si>
    <t>13.1.3.</t>
  </si>
  <si>
    <t>передача электроэнергии</t>
  </si>
  <si>
    <t>13.2.</t>
  </si>
  <si>
    <t>— тепловая энергия</t>
  </si>
  <si>
    <t>13.2.1.</t>
  </si>
  <si>
    <t>производство теплоэнергии</t>
  </si>
  <si>
    <t>13.2.2.</t>
  </si>
  <si>
    <t>покупная теплоэнергия</t>
  </si>
  <si>
    <t>13.2.3.</t>
  </si>
  <si>
    <t>передача теплоэнергии</t>
  </si>
  <si>
    <t>13.3.</t>
  </si>
  <si>
    <t>— прочая продукция</t>
  </si>
  <si>
    <t>* Заполняется в целом и отдельно по: производству электрической энергии, производству тепловой энергии, передаче</t>
  </si>
  <si>
    <t>электрической энергии, передаче тепловой энергии.</t>
  </si>
  <si>
    <t>Генеральный директор АО «ЕЗСМ»                                            Сабивчак В.Ф.</t>
  </si>
  <si>
    <t>Начальник ППО                                                                                Мамутова В.В.</t>
  </si>
  <si>
    <t>Таблица № П1.16</t>
  </si>
  <si>
    <t>Расчет расходов на оплату труда*</t>
  </si>
  <si>
    <t>Ед. изм.</t>
  </si>
  <si>
    <t>период</t>
  </si>
  <si>
    <t>Численность</t>
  </si>
  <si>
    <t>Численность ППП</t>
  </si>
  <si>
    <t>чел.</t>
  </si>
  <si>
    <t>Средняя оплата труда</t>
  </si>
  <si>
    <t>2.1.</t>
  </si>
  <si>
    <t>Тарифная ставка рабочего 1 разряда</t>
  </si>
  <si>
    <t>руб.</t>
  </si>
  <si>
    <t>2.2.</t>
  </si>
  <si>
    <t>Дефлятор по заработной плате</t>
  </si>
  <si>
    <t>2.3.</t>
  </si>
  <si>
    <t>Тарифная ставка рабочего 1 разряда с учетом</t>
  </si>
  <si>
    <t>дефлятора</t>
  </si>
  <si>
    <t>2.4.</t>
  </si>
  <si>
    <t>Средняя ступень оплаты</t>
  </si>
  <si>
    <t>2.5.</t>
  </si>
  <si>
    <t>Тарифный коэффициент, соответствующий</t>
  </si>
  <si>
    <t>ступени по оплате труда</t>
  </si>
  <si>
    <t>2.6.</t>
  </si>
  <si>
    <t>Среднемесячная тарифная ставка ППП</t>
  </si>
  <si>
    <t>-"-</t>
  </si>
  <si>
    <t>2.7.</t>
  </si>
  <si>
    <t>Выплаты, связанные с режимом работы, с</t>
  </si>
  <si>
    <t>условиями труда 1 работника</t>
  </si>
  <si>
    <t>2.7.1.</t>
  </si>
  <si>
    <t>процент выплаты</t>
  </si>
  <si>
    <t>%</t>
  </si>
  <si>
    <t>2.7.2.</t>
  </si>
  <si>
    <t>сумма выплат</t>
  </si>
  <si>
    <t>2.8.</t>
  </si>
  <si>
    <t>Текущее премирование</t>
  </si>
  <si>
    <t>2.8.1.</t>
  </si>
  <si>
    <t>2.8.2.</t>
  </si>
  <si>
    <t>2.9.</t>
  </si>
  <si>
    <t>Вознаграждение за выслугу лет</t>
  </si>
  <si>
    <t>2.9.1.</t>
  </si>
  <si>
    <t>2.9.2.</t>
  </si>
  <si>
    <t>2.10.</t>
  </si>
  <si>
    <t>Выплаты по итогам года</t>
  </si>
  <si>
    <t>2.10.1.</t>
  </si>
  <si>
    <t>2.10.2.</t>
  </si>
  <si>
    <t>2.11.</t>
  </si>
  <si>
    <t>Выплаты по районному коэффициенту и северные</t>
  </si>
  <si>
    <t>надбавки</t>
  </si>
  <si>
    <t>2.11.1.</t>
  </si>
  <si>
    <t>2.11.2.</t>
  </si>
  <si>
    <t>2.12.</t>
  </si>
  <si>
    <t>Итого среднемесячная оплата труда на 1 работника</t>
  </si>
  <si>
    <t>Расчет средств на оплату труда ППП</t>
  </si>
  <si>
    <t>(включенного в себестоимость)</t>
  </si>
  <si>
    <t>3.1.</t>
  </si>
  <si>
    <t>Льготный проезд к месту отдыха</t>
  </si>
  <si>
    <t>3.2.</t>
  </si>
  <si>
    <t>По постановлению от 03.11.1994 № 1206</t>
  </si>
  <si>
    <t>3.3.</t>
  </si>
  <si>
    <t>Итого средства на оплату труда ППП</t>
  </si>
  <si>
    <t>Расчет средств на оплату труда непромышленного</t>
  </si>
  <si>
    <t>персонала (включенного в балансовую прибыль)</t>
  </si>
  <si>
    <t>Численность, принятая для расчета (базовый</t>
  </si>
  <si>
    <t>период — фактическая)</t>
  </si>
  <si>
    <t>Среднемесячная оплата труда на 1 работника</t>
  </si>
  <si>
    <t>4.4.</t>
  </si>
  <si>
    <t>4.5.</t>
  </si>
  <si>
    <t>Итого средства на оплату труда непромышленного</t>
  </si>
  <si>
    <t>персонала</t>
  </si>
  <si>
    <t>Расчет по денежным выплатам</t>
  </si>
  <si>
    <t>Численность всего, принятая для расчета</t>
  </si>
  <si>
    <t>(базовый период — фактическая)</t>
  </si>
  <si>
    <t>Денежные выплаты на 1 работника</t>
  </si>
  <si>
    <t>5.3.</t>
  </si>
  <si>
    <t>Итого по денежным выплатам</t>
  </si>
  <si>
    <t>Итого средства на потребление</t>
  </si>
  <si>
    <t>Среднемесячный доход  на 1 работника</t>
  </si>
  <si>
    <t>Начальник ППО                                                                           В.В.Мамутова</t>
  </si>
  <si>
    <t>Таблица № П1.17.1</t>
  </si>
  <si>
    <t>Расчет среднегодовой стоимости основных производственных фондов</t>
  </si>
  <si>
    <t>по линиям электропередач и подстанциям</t>
  </si>
  <si>
    <t>Стоимость</t>
  </si>
  <si>
    <t>Ввод основных</t>
  </si>
  <si>
    <t>Выбытие основных</t>
  </si>
  <si>
    <t>Среднегодовая</t>
  </si>
  <si>
    <t>Амортизация</t>
  </si>
  <si>
    <t>на начало</t>
  </si>
  <si>
    <t>производственных</t>
  </si>
  <si>
    <t>на конец</t>
  </si>
  <si>
    <t>стоимость</t>
  </si>
  <si>
    <t>регулируемого</t>
  </si>
  <si>
    <t>фондов</t>
  </si>
  <si>
    <t>периода</t>
  </si>
  <si>
    <t>1. Линии электропередач</t>
  </si>
  <si>
    <t>ВЛЭП</t>
  </si>
  <si>
    <t>КЛЭП</t>
  </si>
  <si>
    <t>2. Подстанции</t>
  </si>
  <si>
    <t>Всего (стр. 1+стр. 2)</t>
  </si>
  <si>
    <t>Таблица № П1.18.2</t>
  </si>
  <si>
    <t>Калькуляция расходов, связанных с передачей электрической энергии</t>
  </si>
  <si>
    <t>Калькуляционные статьи затрат</t>
  </si>
  <si>
    <t>из них расходы</t>
  </si>
  <si>
    <t>на сбыт</t>
  </si>
  <si>
    <t>Основная оплата труда производственных рабочих</t>
  </si>
  <si>
    <t>Дополнительная оплата труда производственных рабочих</t>
  </si>
  <si>
    <t>Отчисления на соц. нужды с оплаты производственных</t>
  </si>
  <si>
    <t>рабочих</t>
  </si>
  <si>
    <t>Расходы по содержанию и эксплуатации</t>
  </si>
  <si>
    <t>оборудования, в том числе:</t>
  </si>
  <si>
    <t>амортизация производственного оборудования</t>
  </si>
  <si>
    <t>отчисления в ремонтный фонд</t>
  </si>
  <si>
    <t>другие расходы по содержанию и эксплуатации оборудования</t>
  </si>
  <si>
    <t>Расходы по подготовке и освоению производства</t>
  </si>
  <si>
    <t>(пусковые работы)</t>
  </si>
  <si>
    <t>Цеховые расходы</t>
  </si>
  <si>
    <t>Общехозяйственные расходы, всего, в том числе:</t>
  </si>
  <si>
    <t>7.1.</t>
  </si>
  <si>
    <t>7.2.</t>
  </si>
  <si>
    <t>7.3.</t>
  </si>
  <si>
    <t>загрязняющих веществ</t>
  </si>
  <si>
    <t>7.4.</t>
  </si>
  <si>
    <t>Отчисления в ремонтный фонд в случае его формирования</t>
  </si>
  <si>
    <t>7.5.</t>
  </si>
  <si>
    <t>Непроизводственные расходы (налоги и другие</t>
  </si>
  <si>
    <t>обязательные платежи и сборы), всего, в том числе:</t>
  </si>
  <si>
    <t>— налог на землю</t>
  </si>
  <si>
    <t>7.6</t>
  </si>
  <si>
    <t>всего, в том числе:</t>
  </si>
  <si>
    <t>7.6.1.</t>
  </si>
  <si>
    <t>Итого производственные расходы</t>
  </si>
  <si>
    <t>Полезный отпуск электроэнергии,</t>
  </si>
  <si>
    <t>Удельные расходы, руб./тыс. кВт. ч</t>
  </si>
  <si>
    <t>14.</t>
  </si>
  <si>
    <t>Условно-постоянные затраты, в том числе:</t>
  </si>
  <si>
    <t>14.1.</t>
  </si>
  <si>
    <t>Сумма общехозяйственных расходов</t>
  </si>
  <si>
    <t>15.</t>
  </si>
  <si>
    <t>Оплата за услуги по организации функционирования и</t>
  </si>
  <si>
    <t>развитию ЕЭС России, оперативно-диспетчерскому</t>
  </si>
  <si>
    <t>управлению в электроэнергетике, организации</t>
  </si>
  <si>
    <t>функционирования торговой системы оптового рынка</t>
  </si>
  <si>
    <t>электрической энергии (мощности), передаче</t>
  </si>
  <si>
    <t>электрической энергии по единой национальной</t>
  </si>
  <si>
    <t>(общероссийской) электрической сети</t>
  </si>
  <si>
    <t>Таблица № П1.25</t>
  </si>
  <si>
    <t>Расчет ставки по оплате технологического расхода (потерь)</t>
  </si>
  <si>
    <t>электрической энергии на ее передачу по сетям</t>
  </si>
  <si>
    <t>Единицы</t>
  </si>
  <si>
    <t>измерения</t>
  </si>
  <si>
    <t>Средневзвешенный тариф на электрическую</t>
  </si>
  <si>
    <t>руб./МВт. ч</t>
  </si>
  <si>
    <t>энергию</t>
  </si>
  <si>
    <t>Отпуск электрической энергии в сеть с учетом</t>
  </si>
  <si>
    <t>величины сальдо-перетока электроэнергии</t>
  </si>
  <si>
    <t>СН</t>
  </si>
  <si>
    <t>в т. ч. СН1</t>
  </si>
  <si>
    <t>Потери электрической энергии</t>
  </si>
  <si>
    <t>Полезный отпуск электрической энергии</t>
  </si>
  <si>
    <t>Расходы на компенсацию потерь</t>
  </si>
  <si>
    <t>Ставка на оплату технологического расхода</t>
  </si>
  <si>
    <t>(потерь) электрической энергии на ее передачу</t>
  </si>
  <si>
    <t>по сетям</t>
  </si>
  <si>
    <t>6.1.</t>
  </si>
  <si>
    <t>6.2.</t>
  </si>
  <si>
    <t>6.3.</t>
  </si>
  <si>
    <t>Экономически обоснованные тарифы на электрическую энергию (мощность) по группам потребителей</t>
  </si>
  <si>
    <t>N</t>
  </si>
  <si>
    <t>Базовые потребители</t>
  </si>
  <si>
    <t>В том числе</t>
  </si>
  <si>
    <t>Население</t>
  </si>
  <si>
    <t>Потребитель 1</t>
  </si>
  <si>
    <t>Объем полезного отпуска</t>
  </si>
  <si>
    <t>млн. кВт.ч</t>
  </si>
  <si>
    <t>Заявленная мощность</t>
  </si>
  <si>
    <t>МВт</t>
  </si>
  <si>
    <t>Тариф на покупку электрической энергии</t>
  </si>
  <si>
    <t>руб./МВт.ч</t>
  </si>
  <si>
    <t>Ставка за мощность</t>
  </si>
  <si>
    <t>руб./ МВт. мес.</t>
  </si>
  <si>
    <t>Ставка за энергию</t>
  </si>
  <si>
    <t>Стоимость единицы услуг</t>
  </si>
  <si>
    <t>Плата за услуги по передаче электрической энергии</t>
  </si>
  <si>
    <t>4.1.1.</t>
  </si>
  <si>
    <t>Ставка на содержание электросетей</t>
  </si>
  <si>
    <t>4.1.2.</t>
  </si>
  <si>
    <t>Ставка по оплате потерь</t>
  </si>
  <si>
    <t>Плата за иные услуги</t>
  </si>
  <si>
    <t>Средний одноставочный тариф п. 3 + п. 4</t>
  </si>
  <si>
    <t>Плата за мощность п. 3.1 + п. 4.1.1 + п. 4.2</t>
  </si>
  <si>
    <t>Плата за энергию п. 3.2 + п. 4.1.2</t>
  </si>
  <si>
    <t>Товарная продукция всего п. 5 x п. 1</t>
  </si>
  <si>
    <t>в том числе</t>
  </si>
  <si>
    <t>- за электроэнергию (мощность) п. 3 x п. 1</t>
  </si>
  <si>
    <t>- за услуги п. 4 x п. 1</t>
  </si>
  <si>
    <t>То же п. 6</t>
  </si>
  <si>
    <t>- за мощность п. 5.1 x п. 2 х М</t>
  </si>
  <si>
    <t>- за электрическую энергию п. 5.2 x п. 1</t>
  </si>
  <si>
    <t>Продолжение Таблицы N П1.27</t>
  </si>
  <si>
    <t>Прочие</t>
  </si>
  <si>
    <t>Всего собственным потребителям</t>
  </si>
  <si>
    <t>Бюджетные потребители</t>
  </si>
  <si>
    <t>Плата за мощность П. 3.1 + п. 4.1.1 + п. 4.2</t>
  </si>
  <si>
    <t>- за мощность п. 5.1 x п. 2 x М</t>
  </si>
  <si>
    <t>Потребителям по прямым договорам (субъектам оптового рынка)</t>
  </si>
  <si>
    <t>5 2</t>
  </si>
  <si>
    <t>Таблица N П1.30</t>
  </si>
  <si>
    <t>Отпуск (передача) электроэнергии территориальными сетевыми организациями</t>
  </si>
  <si>
    <t>Отпуск ЭЭ, тыс. кВт.ч</t>
  </si>
  <si>
    <t>Заявленная мощность, МВт</t>
  </si>
  <si>
    <t>Присоединенная мощность, МВА</t>
  </si>
  <si>
    <t>Товарная продукция, тыс. руб.</t>
  </si>
  <si>
    <t>Поступление электроэнергии в сеть - всего</t>
  </si>
  <si>
    <t>в т.ч. из</t>
  </si>
  <si>
    <t>1.1</t>
  </si>
  <si>
    <t>не сетевых организаций</t>
  </si>
  <si>
    <t>1.2</t>
  </si>
  <si>
    <t>сетевых организаций</t>
  </si>
  <si>
    <t>1.2.1</t>
  </si>
  <si>
    <t>сетевой организации 1</t>
  </si>
  <si>
    <t>1.2.2</t>
  </si>
  <si>
    <t>сетевой организации 2</t>
  </si>
  <si>
    <t>Потери электроэнергии - всего</t>
  </si>
  <si>
    <t>Отпуск (передача) электроэнергии сетевыми предприятиями - всего</t>
  </si>
  <si>
    <t>в т.ч.</t>
  </si>
  <si>
    <t>3.1</t>
  </si>
  <si>
    <t>не сетевым организациям</t>
  </si>
  <si>
    <t>3.2</t>
  </si>
  <si>
    <t>сетевым организациям</t>
  </si>
  <si>
    <t>3.2.1</t>
  </si>
  <si>
    <t>3.2.1.1</t>
  </si>
  <si>
    <t>также в сальдированном выражении (п. 3.2.1-п. 1.2.1)</t>
  </si>
  <si>
    <t>3.2.2</t>
  </si>
  <si>
    <t>3.2.2.1</t>
  </si>
  <si>
    <t>также в сальдированном выражении (п. 3.2.2-п. 1.2.2)</t>
  </si>
  <si>
    <t>Поступление электроэнергии в ЕНЭС</t>
  </si>
  <si>
    <t>4.1</t>
  </si>
  <si>
    <t>4.2</t>
  </si>
  <si>
    <t>4.2.1</t>
  </si>
  <si>
    <t>4.2.2</t>
  </si>
  <si>
    <t>Потери электроэнергии</t>
  </si>
  <si>
    <t>Отпуск (передача) электроэнергии</t>
  </si>
  <si>
    <t>6.1</t>
  </si>
  <si>
    <t>6.2</t>
  </si>
  <si>
    <t>6.2.1</t>
  </si>
  <si>
    <t>6.2.1.1</t>
  </si>
  <si>
    <t>также в сальдированном выражении (п. 6.2.1-п. 4.2.1)</t>
  </si>
  <si>
    <t>6.2.2</t>
  </si>
  <si>
    <t>6.2.2.1</t>
  </si>
  <si>
    <t>также в сальдированном выражении (п. 6.2.2-п. 4.2.2)</t>
  </si>
  <si>
    <t>7</t>
  </si>
  <si>
    <t>Трансформировано из сети ЕНЭС в:</t>
  </si>
  <si>
    <t>х</t>
  </si>
  <si>
    <t>8</t>
  </si>
  <si>
    <t>-ВН</t>
  </si>
  <si>
    <t>9</t>
  </si>
  <si>
    <t>-СН1</t>
  </si>
  <si>
    <t>10</t>
  </si>
  <si>
    <t>-СН2</t>
  </si>
  <si>
    <t>-НН</t>
  </si>
  <si>
    <t>Поступление электроэнергии в сеть ВН 110 кВ</t>
  </si>
  <si>
    <t>12.1</t>
  </si>
  <si>
    <t>12.2</t>
  </si>
  <si>
    <t>12.2.1</t>
  </si>
  <si>
    <t>12.2.2</t>
  </si>
  <si>
    <t>13</t>
  </si>
  <si>
    <t>14</t>
  </si>
  <si>
    <t>14.1</t>
  </si>
  <si>
    <t>14.2</t>
  </si>
  <si>
    <t>14.2.1</t>
  </si>
  <si>
    <t>14.2.1.1</t>
  </si>
  <si>
    <t>также в сальдированном выражении (п. 14.2.1-п. 12.2.1)</t>
  </si>
  <si>
    <t>14.2.2</t>
  </si>
  <si>
    <t>14.2.2.1</t>
  </si>
  <si>
    <t>также в сальдированном выражении (п. 14.2.2-п. 12.2.2)</t>
  </si>
  <si>
    <t>15</t>
  </si>
  <si>
    <t>Трансформировано из 110 кВ в:</t>
  </si>
  <si>
    <t>16</t>
  </si>
  <si>
    <t>17</t>
  </si>
  <si>
    <t>18</t>
  </si>
  <si>
    <t>19</t>
  </si>
  <si>
    <t>Поступление электроэнергии в сеть СН1</t>
  </si>
  <si>
    <t>19.1</t>
  </si>
  <si>
    <t>19.2</t>
  </si>
  <si>
    <t>19.2.1</t>
  </si>
  <si>
    <t>19.2.2</t>
  </si>
  <si>
    <t>20</t>
  </si>
  <si>
    <t>21.1</t>
  </si>
  <si>
    <t>21.2</t>
  </si>
  <si>
    <t>21.2.1</t>
  </si>
  <si>
    <t>21.2.1.1</t>
  </si>
  <si>
    <t>также в сальдированном выражении (п. 21.2.1-п. 19.2.1)</t>
  </si>
  <si>
    <t>21.2.2</t>
  </si>
  <si>
    <t>21.2.2.1</t>
  </si>
  <si>
    <t>также в сальдированном выражении (п. 21.2.2-п. 19.2.2)</t>
  </si>
  <si>
    <t>22</t>
  </si>
  <si>
    <t>Трансформировано из 35 кВ в:</t>
  </si>
  <si>
    <t>23</t>
  </si>
  <si>
    <t>2,5+4</t>
  </si>
  <si>
    <t>24</t>
  </si>
  <si>
    <t>25</t>
  </si>
  <si>
    <t>Поступление электроэнергии в сеть СН2</t>
  </si>
  <si>
    <t>25.1</t>
  </si>
  <si>
    <t>25.2</t>
  </si>
  <si>
    <t>25.2.1</t>
  </si>
  <si>
    <t>25.2.2</t>
  </si>
  <si>
    <t>26</t>
  </si>
  <si>
    <t>27</t>
  </si>
  <si>
    <t>27.1</t>
  </si>
  <si>
    <t>27.2</t>
  </si>
  <si>
    <t>27.2.1</t>
  </si>
  <si>
    <t>27.2.1.1</t>
  </si>
  <si>
    <t>также в сальдированном выражении (п. 27.2.1-п. 25.2.1)</t>
  </si>
  <si>
    <t>27.2.2</t>
  </si>
  <si>
    <t>27.2.2.1</t>
  </si>
  <si>
    <t>также в сальдированном выражении (п. 27.2.2-п. 25.2.2)</t>
  </si>
  <si>
    <t>28</t>
  </si>
  <si>
    <t>Трансформировано из 10-6 кВ в:</t>
  </si>
  <si>
    <t>29</t>
  </si>
  <si>
    <t>30</t>
  </si>
  <si>
    <t>Поступление электроэнергии в сеть НН</t>
  </si>
  <si>
    <t>30.1</t>
  </si>
  <si>
    <t>30.2</t>
  </si>
  <si>
    <t>30.2.1</t>
  </si>
  <si>
    <t>30.2.2</t>
  </si>
  <si>
    <t>31</t>
  </si>
  <si>
    <t>32</t>
  </si>
  <si>
    <t>32.1</t>
  </si>
  <si>
    <t>32.2</t>
  </si>
  <si>
    <t>32.2.1</t>
  </si>
  <si>
    <t>32.2.1.1</t>
  </si>
  <si>
    <t>также в сальдированном выражении (п. 32.2.1-п. 30.2.1)</t>
  </si>
  <si>
    <t>32.2.2</t>
  </si>
  <si>
    <t>32.2.2.1</t>
  </si>
  <si>
    <t>также в сальдированном выражении (п. 32.2.2-п. 30.2.2)</t>
  </si>
  <si>
    <t>Приложение № 1</t>
  </si>
  <si>
    <t>Таблица 1</t>
  </si>
  <si>
    <t>Состав оборудования подстанций, РП</t>
  </si>
  <si>
    <t>НАИМЕНОВАНИЕ ТСО на 2018  год</t>
  </si>
  <si>
    <t>(сводные данные этой таблицы необходимо занести в столбец 6 таблицы П2.2 посредством электронной ссылки)</t>
  </si>
  <si>
    <t>№ 
п/п</t>
  </si>
  <si>
    <t>Диспетчерское наименование подстанции</t>
  </si>
  <si>
    <t>Инвентар-ный номер</t>
  </si>
  <si>
    <t>Год ввода в эксплуата-цию</t>
  </si>
  <si>
    <t>Трансформаторы</t>
  </si>
  <si>
    <t>Отделитель с короткозамыкателем</t>
  </si>
  <si>
    <t>*Выключатель масляный</t>
  </si>
  <si>
    <t>*Выключатель воздушный</t>
  </si>
  <si>
    <t>*Выключатель нагрузки</t>
  </si>
  <si>
    <t>*Документ, подтверждающий основания эксплуатации</t>
  </si>
  <si>
    <t>Инвентарный номер</t>
  </si>
  <si>
    <t>Год последнего капитального ремонта</t>
  </si>
  <si>
    <t>Тип</t>
  </si>
  <si>
    <t>Номин. мощность, Sном, кВА</t>
  </si>
  <si>
    <t>Номин. напряжение, Uном, кВ</t>
  </si>
  <si>
    <t>Кол-во, шт</t>
  </si>
  <si>
    <t>Подстанции напряжением 220 кВ</t>
  </si>
  <si>
    <t>…</t>
  </si>
  <si>
    <t>Итого:</t>
  </si>
  <si>
    <t>Подстанции напряжением 110 -150 кВ</t>
  </si>
  <si>
    <t>Подстанции напряжением 35 кВ</t>
  </si>
  <si>
    <t>"Мамайская"</t>
  </si>
  <si>
    <t>ТМН-2500/35</t>
  </si>
  <si>
    <t>ВМГ</t>
  </si>
  <si>
    <t>ТМ-4000/35</t>
  </si>
  <si>
    <t>Двухтрансформаторная ТП, КТП напряжением 1-20 кВ</t>
  </si>
  <si>
    <t>НЕ ЗАПОЛНЯЕТСЯ</t>
  </si>
  <si>
    <t>Однотрансформаторная ТП, КТП напряжением 1- 20 кВ</t>
  </si>
  <si>
    <t>ТП №10</t>
  </si>
  <si>
    <t>ТП №12</t>
  </si>
  <si>
    <t>Однотрансформаторные подстанции 35/0,4 кВ</t>
  </si>
  <si>
    <t>РП напряжением 1-20 кВ (с учетом п. 3 Примечаний)</t>
  </si>
  <si>
    <t>….</t>
  </si>
  <si>
    <t>Итого РП с 1 трансформатором</t>
  </si>
  <si>
    <t>Итого РП с 2 трансформаторами</t>
  </si>
  <si>
    <t>*Примечания:</t>
  </si>
  <si>
    <r>
      <t>Условные единицы  "Силовые трансформаторы 1 - 20 кВ" определяются</t>
    </r>
    <r>
      <rPr>
        <sz val="12"/>
        <rFont val="Times New Roman"/>
        <family val="1"/>
        <charset val="204"/>
      </rPr>
      <t>только</t>
    </r>
    <r>
      <rPr>
        <b val="true"/>
        <i val="true"/>
        <sz val="12"/>
        <rFont val="Times New Roman"/>
        <family val="1"/>
        <charset val="204"/>
      </rPr>
      <t>для трансформаторов, используемых для</t>
    </r>
    <r>
      <rPr>
        <sz val="12"/>
        <rFont val="Times New Roman"/>
        <family val="1"/>
        <charset val="204"/>
      </rPr>
      <t>собственных нужд подстанций 35 - 1150 кВ.</t>
    </r>
  </si>
  <si>
    <t>Значения условных единиц по пп. "Масляные выключатели 1 - 20 кВ" и "Выключатели нагрузки    1 - 20 кВ" относятся к коммутационным аппаратам, установленным в распределительных устройствах 1 - 20 кВ подстанций 35 - 1150 кВ, ТП, КТП и РП 1 - 20 кВ, а также к секционирующим коммутационным аппаратам на линиях 1 - 20 кВ.</t>
  </si>
  <si>
    <t>Объем РП 1 - 20 кВ в условных единицах определяется по количеству установленных масляных выключателей и выключателей нагрузки . При установке в РП трансформаторов 1 - 20/0,4 кВ дополнительные объемы обслуживания определяются по разделам "Однотрансформаторная ТП, КТП напряжением 1- 20 кВ" и "Двухтрансформаторная ТП, КТП напряжением 1-20 кВ"</t>
  </si>
  <si>
    <t>Условные единицы относятся на уровень напряжения, соответствующий первичному напряжению только по пунктам Подстанции 35-1150 кВ и Силовые трансформаторы 35-1150кВ.</t>
  </si>
  <si>
    <t>Указываются реквизиты и наименование обосновывающего документа, в приложении к расчету прикладывается скан копия указанного документа</t>
  </si>
  <si>
    <t>Таблица 2</t>
  </si>
  <si>
    <t>Воздушные линии</t>
  </si>
  <si>
    <t>НАИМЕНОВАНИЕ ТСО на 2018 год</t>
  </si>
  <si>
    <t>(сводные данные этой таблицы необходимо занести в столбец 6 таблицы П2.1 посредством электронной ссылки)</t>
  </si>
  <si>
    <t>Год ввода в эксплуатацию</t>
  </si>
  <si>
    <t>Наименование подключения</t>
  </si>
  <si>
    <t>Номер фидера</t>
  </si>
  <si>
    <t>Напряжение, кВ</t>
  </si>
  <si>
    <t>Длина, км</t>
  </si>
  <si>
    <t>Способ прокладки (одноцепн, двуцепн.)</t>
  </si>
  <si>
    <t>Тип опоры (дерев., мет., ж/б. и т.д.)</t>
  </si>
  <si>
    <t>Марка провода кабеля</t>
  </si>
  <si>
    <t>Подключение к подстанции напряжением 110 -150 кВ</t>
  </si>
  <si>
    <t>дерев.</t>
  </si>
  <si>
    <t>мет.</t>
  </si>
  <si>
    <t>ж/б</t>
  </si>
  <si>
    <t>Подключение к подстанции напряжением 35 кВ</t>
  </si>
  <si>
    <t>Подключение к подстанции напряжением 1-20 кВ</t>
  </si>
  <si>
    <t>ЗТП № 12</t>
  </si>
  <si>
    <t>АС-35</t>
  </si>
  <si>
    <t>АС-50</t>
  </si>
  <si>
    <t>П/ст 35/6 кВ</t>
  </si>
  <si>
    <t>АС-70</t>
  </si>
  <si>
    <t>М-50</t>
  </si>
  <si>
    <t>А-35</t>
  </si>
  <si>
    <t>Подключение к подстанции напряжением 35-0,4 кВ</t>
  </si>
  <si>
    <t>Подключение к РП напряжением 1-20 кВ</t>
  </si>
  <si>
    <t>*</t>
  </si>
  <si>
    <t>Таблица 3</t>
  </si>
  <si>
    <t>Кабельные линии</t>
  </si>
  <si>
    <t>Длина, 
км</t>
  </si>
  <si>
    <t>Способ прокладки (одноцепной, двуцепной)</t>
  </si>
  <si>
    <t>Марка
 провода 
кабеля</t>
  </si>
  <si>
    <t>Подключение к подстанции напряжением 1- 20 кВ</t>
  </si>
  <si>
    <t>п/ст 35/6</t>
  </si>
  <si>
    <t>ААБ-10 3х70</t>
  </si>
  <si>
    <t>п/ст 35/6 ЛЭП 6 кВ</t>
  </si>
  <si>
    <t>СБ-6 3х50</t>
  </si>
  <si>
    <t>Подключение к однотрансформаторным подстанциям 35/0,4 кВ</t>
  </si>
  <si>
    <t>Таблица  П2.1</t>
  </si>
  <si>
    <t>Система условных единиц для распределения общей суммы тарифной выручки по классам напряжения</t>
  </si>
  <si>
    <t>(заполняется на основании таблицы 2 "Воздушные линии" и таблицы 3 "Кабельные линии" электронными ссылками)</t>
  </si>
  <si>
    <t>ЛЭП</t>
  </si>
  <si>
    <t>Количество цепей на опоре</t>
  </si>
  <si>
    <t>Материал опор</t>
  </si>
  <si>
    <t>Количество условных единиц (у) на 100 км трассы ЛЭП</t>
  </si>
  <si>
    <t>Протяженность</t>
  </si>
  <si>
    <t>Объем условных единиц</t>
  </si>
  <si>
    <t>у/100км</t>
  </si>
  <si>
    <t>км</t>
  </si>
  <si>
    <t>у</t>
  </si>
  <si>
    <t>400-500</t>
  </si>
  <si>
    <t>металл</t>
  </si>
  <si>
    <t>ж/бетон</t>
  </si>
  <si>
    <t>330</t>
  </si>
  <si>
    <t>1</t>
  </si>
  <si>
    <t>дерево</t>
  </si>
  <si>
    <t>110-150</t>
  </si>
  <si>
    <t>-</t>
  </si>
  <si>
    <t>ВН, всего</t>
  </si>
  <si>
    <t>1 - 20</t>
  </si>
  <si>
    <t>дерево на ж/б пасынках</t>
  </si>
  <si>
    <t>ж/бетон, металл</t>
  </si>
  <si>
    <t>20 -35</t>
  </si>
  <si>
    <t>3 - 10</t>
  </si>
  <si>
    <t>СН-1, всего</t>
  </si>
  <si>
    <t>СН-2, всего</t>
  </si>
  <si>
    <t>0,4 кВ</t>
  </si>
  <si>
    <t>до 1 кВ</t>
  </si>
  <si>
    <t>НН, всего</t>
  </si>
  <si>
    <t>СН2</t>
  </si>
  <si>
    <t>Таблица  П2.2</t>
  </si>
  <si>
    <t>Объем подстанций 35-1150 кВ, трансформаторных подстанций (ТП), комплексных трансформаторных подстанций (КТП) и распределительных пунктов(РП) 0,4-20 кВ в условных единицах</t>
  </si>
  <si>
    <t>(заполняется на основании таблицы 1 "Состав оборудования подстанций, РП" электронными ссылками)</t>
  </si>
  <si>
    <t>№ п.п.</t>
  </si>
  <si>
    <t>Наименование</t>
  </si>
  <si>
    <t>Единица измерения</t>
  </si>
  <si>
    <t>Количество условных единиц (у) на единицу измерения</t>
  </si>
  <si>
    <t>Количество единиц измерения</t>
  </si>
  <si>
    <t>Подстанция</t>
  </si>
  <si>
    <t>п/ст</t>
  </si>
  <si>
    <t>Силовой трансформатор или реактор (одно- или трехфазный), или вольтодобавочный трансформатор</t>
  </si>
  <si>
    <t>Единица оборудования</t>
  </si>
  <si>
    <t>1-20</t>
  </si>
  <si>
    <t>Воздушный выключатель</t>
  </si>
  <si>
    <t>3 фазы</t>
  </si>
  <si>
    <t>Масляный (вакуумный) выключатель</t>
  </si>
  <si>
    <t>- " -</t>
  </si>
  <si>
    <t>Выключатель нагрузки</t>
  </si>
  <si>
    <t>Синхронный компенсатор мощн. до 50 Мвар</t>
  </si>
  <si>
    <t>То же, 50 Мвар и более</t>
  </si>
  <si>
    <t>Статические конденсаторы</t>
  </si>
  <si>
    <t>100 конд.</t>
  </si>
  <si>
    <t>Мачтовая (столбовая) ТП</t>
  </si>
  <si>
    <t>ТП</t>
  </si>
  <si>
    <t>Однотрансфор-маторная ТП, КТП</t>
  </si>
  <si>
    <t>ТП, КТП</t>
  </si>
  <si>
    <t>Двухтрансформаторная ТП, КТП</t>
  </si>
  <si>
    <t>Однотрансфор-маторная подстанция 34/0,4 кВ</t>
  </si>
  <si>
    <t>_____Примечание:</t>
  </si>
  <si>
    <t>_____В п. 1 учтены трудозатраты оперативного персонала подстанций напряжением 35 - 1150 кВ.</t>
  </si>
  <si>
    <t>_____Условные единицы по пп. 2 - 9 учитывают трудозатраты по обслуживанию и ремонту оборудования, не включенного в номенклатуру условных единиц (трансформаторы напряжения, аккумуляторные батареи, сборные шины и т.д.), резервного оборудования.</t>
  </si>
  <si>
    <t>_____Условные единицы по п. 2 "Силовые трансформаторы 1 - 20 кВ" определяются только для трансформаторов, используемых для собственных нужд подстанций 35 - 1150 кВ.</t>
  </si>
  <si>
    <t>_____По пп. 3 - 6 учтены дополнительные трудозатраты на обслуживание и ремонт устройств релейной защиты и автоматики, а для воздушных выключателей (п. 3) - дополнительно трудозатраты по обслуживанию и ремонту компрессорных установок.</t>
  </si>
  <si>
    <t>_____Значения условных единиц пп. 4 и 6 "Масляные выключатели 1 - 20 кВ" и "Выключатели нагрузки    1 - 20 кВ" относятся к коммутационным аппаратам, установленным в распределительных устройствах 1 - 20 кВ подстанций 35 - 1150 кВ, ТП, КТП и РП 1 - 20 кВ, а также к секционирующим коммутационным аппаратам на линиях 1 - 20 кВ.</t>
  </si>
  <si>
    <r>
      <t>_____</t>
    </r>
    <r>
      <rPr>
        <sz val="11"/>
        <color rgb="FFFFFFFF"/>
        <rFont val="Times New Roman"/>
        <family val="1"/>
        <charset val="204"/>
      </rPr>
      <t>Объем РП 1</t>
    </r>
    <r>
      <rPr>
        <sz val="11"/>
        <rFont val="Times New Roman"/>
        <family val="1"/>
        <charset val="204"/>
      </rPr>
      <t>_</t>
    </r>
    <r>
      <rPr>
        <sz val="11"/>
        <color rgb="FFFFFFFF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_20 кВ в условных единицах определяется по количеству установленных масляных выключателей (п. 4) и выключателей нагрузки (п. 6). При установке в РП трансформаторов 1 - 20/0,4 кВ дополнительные объемы обслуживания определяются по п. 11 или 12.</t>
    </r>
  </si>
  <si>
    <r>
      <t>_____</t>
    </r>
    <r>
      <rPr>
        <sz val="11"/>
        <color rgb="FFFFFFFF"/>
        <rFont val="Times New Roman"/>
        <family val="1"/>
        <charset val="204"/>
      </rPr>
      <t>По пп. 10</t>
    </r>
    <r>
      <rPr>
        <sz val="11"/>
        <rFont val="Times New Roman"/>
        <family val="1"/>
        <charset val="204"/>
      </rPr>
      <t>_</t>
    </r>
    <r>
      <rPr>
        <sz val="11"/>
        <color rgb="FFFFFFFF"/>
        <rFont val="Times New Roman"/>
        <family val="1"/>
        <charset val="204"/>
      </rPr>
      <t>-</t>
    </r>
    <r>
      <rPr>
        <sz val="11"/>
        <rFont val="Times New Roman"/>
        <family val="1"/>
        <charset val="204"/>
      </rPr>
      <t>_12 дополнительно учтены трудозатраты оперативного персонала распределительных сетей 0,4 - 20 кВ.</t>
    </r>
  </si>
  <si>
    <t>_____По пп. 1, 2 условные единицы относятся на уровень напряжения, соответствующий первичному напряжению.</t>
  </si>
  <si>
    <t>_____Условные единицы электрооборудования понизительных подстанций относятся на уровень высшего напряжения подстанций.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</si>
</sst>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@"/>
    <numFmt numFmtId="166" formatCode="0.000000"/>
    <numFmt numFmtId="167" formatCode="0.00"/>
    <numFmt numFmtId="168" formatCode="0.00000"/>
    <numFmt numFmtId="169" formatCode="0.0000"/>
    <numFmt numFmtId="170" formatCode="0.0"/>
    <numFmt numFmtId="171" formatCode="0.000"/>
    <numFmt numFmtId="172" formatCode="0"/>
    <numFmt numFmtId="173" formatCode="0%"/>
    <numFmt numFmtId="174" formatCode="0.0%"/>
    <numFmt numFmtId="175" formatCode="#,##0.00"/>
    <numFmt numFmtId="176" formatCode="DD/MM/YYYY"/>
    <numFmt numFmtId="177" formatCode="#,##0.000"/>
    <numFmt numFmtId="178" formatCode="MMM/YY"/>
  </numFmts>
  <fonts count="29">
    <font>
      <sz val="10"/>
      <name val="Times New Roman CYR"/>
      <family val="1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vertAlign val="superscript"/>
      <sz val="12"/>
      <name val="Times New Roman"/>
      <family val="1"/>
      <charset val="204"/>
    </font>
    <font>
      <sz val="8"/>
      <name val="Times New Roman"/>
      <family val="1"/>
      <charset val="204"/>
    </font>
    <font>
      <b val="true"/>
      <sz val="15"/>
      <name val="Times New Roman CYR"/>
      <family val="1"/>
      <charset val="204"/>
    </font>
    <font>
      <sz val="10"/>
      <name val="Arial Cyr"/>
      <family val="2"/>
      <charset val="204"/>
    </font>
    <font>
      <b val="true"/>
      <sz val="14"/>
      <name val="Times New Roman"/>
      <family val="1"/>
      <charset val="204"/>
    </font>
    <font>
      <u val="single"/>
      <sz val="14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20"/>
      <color rgb="FFFFFFFF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sz val="11"/>
      <name val="Arial Cyr"/>
      <family val="2"/>
      <charset val="204"/>
    </font>
    <font>
      <sz val="11"/>
      <color rgb="FFFF0000"/>
      <name val="Times New Roman"/>
      <family val="1"/>
      <charset val="204"/>
    </font>
    <font>
      <b val="true"/>
      <sz val="10"/>
      <name val="Arial Cyr"/>
      <family val="2"/>
      <charset val="204"/>
    </font>
    <font>
      <b val="true"/>
      <sz val="9"/>
      <color rgb="FF000000"/>
      <name val="Tahoma"/>
      <family val="2"/>
      <charset val="204"/>
    </font>
    <font>
      <b val="true"/>
      <sz val="9"/>
      <name val="Tahoma"/>
      <family val="2"/>
      <charset val="204"/>
    </font>
    <font>
      <sz val="9"/>
      <name val="Tahoma"/>
      <family val="2"/>
      <charset val="204"/>
    </font>
    <font>
      <b val="true"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83CAFF"/>
        <bgColor rgb="FF9999FF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75" fontId="25" fillId="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4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4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9" fontId="4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6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3" fontId="4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0" fontId="4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4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2" fontId="6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4" fontId="4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8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4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5" fontId="24" fillId="6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0" fillId="7" borderId="2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24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7" fontId="0" fillId="0" borderId="2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75" fontId="24" fillId="7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" xfId="0" applyFont="fals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27" fillId="6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7" fillId="0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27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4" fillId="6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5" fontId="4" fillId="7" borderId="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5" fontId="26" fillId="6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cel Built-in Excel Built-in Explanatory Text" xfId="20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1:35"/>
  <sheetViews>
    <sheetView windowProtection="false" showFormulas="false" showGridLines="true" showRowColHeaders="true" showZeros="true" rightToLeft="false" tabSelected="false" showOutlineSymbols="true" defaultGridColor="true" view="pageBreakPreview" topLeftCell="A10" colorId="64" zoomScale="80" zoomScaleNormal="85" zoomScalePageLayoutView="80" workbookViewId="0">
      <selection pane="topLeft" activeCell="A37" activeCellId="0" sqref="A37"/>
    </sheetView>
  </sheetViews>
  <sheetFormatPr defaultRowHeight="12.8"/>
  <cols>
    <col collapsed="false" hidden="false" max="1" min="1" style="0" width="4.05681818181818"/>
    <col collapsed="false" hidden="false" max="2" min="2" style="0" width="41.7897727272727"/>
    <col collapsed="false" hidden="false" max="3" min="3" style="0" width="9.17045454545455"/>
    <col collapsed="false" hidden="false" max="4" min="4" style="0" width="8.56818181818182"/>
    <col collapsed="false" hidden="false" max="5" min="5" style="0" width="10.5227272727273"/>
    <col collapsed="false" hidden="false" max="6" min="6" style="0" width="9.02272727272727"/>
    <col collapsed="false" hidden="false" max="7" min="7" style="0" width="10.375"/>
    <col collapsed="false" hidden="false" max="9" min="8" style="0" width="9.31818181818182"/>
    <col collapsed="false" hidden="false" max="10" min="10" style="0" width="9.47159090909091"/>
    <col collapsed="false" hidden="false" max="11" min="11" style="0" width="7.66477272727273"/>
    <col collapsed="false" hidden="false" max="12" min="12" style="0" width="10.9715909090909"/>
    <col collapsed="false" hidden="false" max="1025" min="13" style="0" width="1.80681818181818"/>
  </cols>
  <sheetData>
    <row r="1" customFormat="false" ht="12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0</v>
      </c>
    </row>
    <row r="2" customFormat="false" ht="12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="4" customFormat="true" ht="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8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 t="s">
        <v>2</v>
      </c>
    </row>
    <row r="5" customFormat="false" ht="12.8" hidden="false" customHeight="false" outlineLevel="0" collapsed="false">
      <c r="A5" s="5" t="s">
        <v>3</v>
      </c>
      <c r="B5" s="5" t="s">
        <v>4</v>
      </c>
      <c r="C5" s="6" t="s">
        <v>5</v>
      </c>
      <c r="D5" s="6"/>
      <c r="E5" s="6"/>
      <c r="F5" s="6"/>
      <c r="G5" s="6"/>
      <c r="H5" s="6" t="s">
        <v>6</v>
      </c>
      <c r="I5" s="6"/>
      <c r="J5" s="6"/>
      <c r="K5" s="6"/>
      <c r="L5" s="6"/>
    </row>
    <row r="6" customFormat="false" ht="12.8" hidden="false" customHeight="false" outlineLevel="0" collapsed="false">
      <c r="A6" s="7" t="s">
        <v>7</v>
      </c>
      <c r="B6" s="7"/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</row>
    <row r="7" customFormat="false" ht="12.8" hidden="false" customHeight="false" outlineLevel="0" collapsed="false">
      <c r="A7" s="6" t="n">
        <v>1</v>
      </c>
      <c r="B7" s="6" t="n">
        <v>2</v>
      </c>
      <c r="C7" s="6" t="n">
        <v>3</v>
      </c>
      <c r="D7" s="6" t="n">
        <v>4</v>
      </c>
      <c r="E7" s="6" t="n">
        <v>5</v>
      </c>
      <c r="F7" s="6" t="n">
        <v>6</v>
      </c>
      <c r="G7" s="6" t="n">
        <v>7</v>
      </c>
      <c r="H7" s="6" t="n">
        <v>8</v>
      </c>
      <c r="I7" s="6" t="n">
        <v>9</v>
      </c>
      <c r="J7" s="6" t="n">
        <v>10</v>
      </c>
      <c r="K7" s="6" t="n">
        <v>11</v>
      </c>
      <c r="L7" s="6" t="n">
        <v>12</v>
      </c>
    </row>
    <row r="8" customFormat="false" ht="12.8" hidden="false" customHeight="false" outlineLevel="0" collapsed="false">
      <c r="A8" s="8" t="s">
        <v>13</v>
      </c>
      <c r="B8" s="9" t="s">
        <v>14</v>
      </c>
      <c r="C8" s="10" t="n">
        <v>2.583528</v>
      </c>
      <c r="D8" s="6"/>
      <c r="E8" s="10" t="n">
        <v>2.583528</v>
      </c>
      <c r="F8" s="6"/>
      <c r="G8" s="6"/>
      <c r="H8" s="10" t="n">
        <v>2.583528</v>
      </c>
      <c r="I8" s="6"/>
      <c r="J8" s="10" t="n">
        <v>2.583528</v>
      </c>
      <c r="K8" s="6"/>
      <c r="L8" s="6"/>
    </row>
    <row r="9" customFormat="false" ht="12.8" hidden="false" customHeight="false" outlineLevel="0" collapsed="false">
      <c r="A9" s="8" t="s">
        <v>15</v>
      </c>
      <c r="B9" s="9" t="s">
        <v>16</v>
      </c>
      <c r="C9" s="10" t="n">
        <v>2.583528</v>
      </c>
      <c r="D9" s="6"/>
      <c r="E9" s="10" t="n">
        <v>2.583528</v>
      </c>
      <c r="F9" s="6"/>
      <c r="G9" s="6"/>
      <c r="H9" s="10" t="n">
        <v>2.583528</v>
      </c>
      <c r="I9" s="6"/>
      <c r="J9" s="10" t="n">
        <v>2.583528</v>
      </c>
      <c r="K9" s="6"/>
      <c r="L9" s="6"/>
    </row>
    <row r="10" customFormat="false" ht="12.8" hidden="false" customHeight="false" outlineLevel="0" collapsed="false">
      <c r="A10" s="8"/>
      <c r="B10" s="9" t="s">
        <v>17</v>
      </c>
      <c r="C10" s="6"/>
      <c r="D10" s="6"/>
      <c r="E10" s="6"/>
      <c r="F10" s="6"/>
      <c r="G10" s="6"/>
      <c r="H10" s="6"/>
      <c r="I10" s="6"/>
      <c r="J10" s="6"/>
      <c r="K10" s="6"/>
      <c r="L10" s="6"/>
    </row>
    <row r="11" customFormat="false" ht="12.8" hidden="false" customHeight="false" outlineLevel="0" collapsed="false">
      <c r="A11" s="8"/>
      <c r="B11" s="9" t="s">
        <v>9</v>
      </c>
      <c r="C11" s="6"/>
      <c r="D11" s="6"/>
      <c r="E11" s="6"/>
      <c r="F11" s="6"/>
      <c r="G11" s="6"/>
      <c r="H11" s="6"/>
      <c r="I11" s="6"/>
      <c r="J11" s="6"/>
      <c r="K11" s="6"/>
      <c r="L11" s="6"/>
    </row>
    <row r="12" customFormat="false" ht="12.8" hidden="false" customHeight="false" outlineLevel="0" collapsed="false">
      <c r="A12" s="8"/>
      <c r="B12" s="9" t="s">
        <v>10</v>
      </c>
      <c r="C12" s="10" t="n">
        <v>2.583528</v>
      </c>
      <c r="D12" s="6"/>
      <c r="E12" s="10" t="n">
        <v>2.583528</v>
      </c>
      <c r="F12" s="6"/>
      <c r="G12" s="6"/>
      <c r="H12" s="10" t="n">
        <v>2.583528</v>
      </c>
      <c r="I12" s="6"/>
      <c r="J12" s="10" t="n">
        <v>2.583528</v>
      </c>
      <c r="K12" s="6"/>
      <c r="L12" s="6"/>
    </row>
    <row r="13" customFormat="false" ht="12.8" hidden="false" customHeight="false" outlineLevel="0" collapsed="false">
      <c r="A13" s="8"/>
      <c r="B13" s="9" t="s">
        <v>11</v>
      </c>
      <c r="C13" s="10"/>
      <c r="D13" s="6"/>
      <c r="E13" s="6"/>
      <c r="F13" s="6"/>
      <c r="G13" s="6"/>
      <c r="H13" s="10"/>
      <c r="I13" s="6"/>
      <c r="J13" s="6"/>
      <c r="K13" s="6"/>
      <c r="L13" s="6"/>
    </row>
    <row r="14" customFormat="false" ht="12.8" hidden="false" customHeight="false" outlineLevel="0" collapsed="false">
      <c r="A14" s="8" t="s">
        <v>18</v>
      </c>
      <c r="B14" s="9" t="s">
        <v>19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customFormat="false" ht="12.8" hidden="false" customHeight="false" outlineLevel="0" collapsed="false">
      <c r="A15" s="8" t="s">
        <v>20</v>
      </c>
      <c r="B15" s="11" t="s">
        <v>21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customFormat="false" ht="12.8" hidden="false" customHeight="false" outlineLevel="0" collapsed="false">
      <c r="A16" s="8"/>
      <c r="B16" s="12" t="s">
        <v>22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customFormat="false" ht="12.8" hidden="false" customHeight="false" outlineLevel="0" collapsed="false">
      <c r="A17" s="8" t="s">
        <v>23</v>
      </c>
      <c r="B17" s="11" t="s">
        <v>24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customFormat="false" ht="12.8" hidden="false" customHeight="false" outlineLevel="0" collapsed="false">
      <c r="A18" s="8"/>
      <c r="B18" s="12" t="s">
        <v>25</v>
      </c>
      <c r="C18" s="6"/>
      <c r="D18" s="6"/>
      <c r="E18" s="6"/>
      <c r="F18" s="6"/>
      <c r="G18" s="6"/>
      <c r="H18" s="6"/>
      <c r="I18" s="6"/>
      <c r="J18" s="6"/>
      <c r="K18" s="6"/>
      <c r="L18" s="6"/>
    </row>
    <row r="19" customFormat="false" ht="12.8" hidden="false" customHeight="false" outlineLevel="0" collapsed="false">
      <c r="A19" s="8" t="s">
        <v>26</v>
      </c>
      <c r="B19" s="9" t="s">
        <v>27</v>
      </c>
      <c r="C19" s="6" t="n">
        <v>0.074768</v>
      </c>
      <c r="D19" s="6"/>
      <c r="E19" s="6" t="n">
        <v>0.050004</v>
      </c>
      <c r="F19" s="6" t="n">
        <v>0.024764</v>
      </c>
      <c r="G19" s="6"/>
      <c r="H19" s="6" t="n">
        <v>0.074768</v>
      </c>
      <c r="I19" s="6"/>
      <c r="J19" s="6" t="n">
        <v>0.050004</v>
      </c>
      <c r="K19" s="6" t="n">
        <v>0.024764</v>
      </c>
      <c r="L19" s="6"/>
    </row>
    <row r="20" customFormat="false" ht="12.8" hidden="false" customHeight="false" outlineLevel="0" collapsed="false">
      <c r="A20" s="8"/>
      <c r="B20" s="9" t="s">
        <v>28</v>
      </c>
      <c r="C20" s="13" t="n">
        <f aca="false">C19/C9*100</f>
        <v>2.89402708234631</v>
      </c>
      <c r="D20" s="13"/>
      <c r="E20" s="13" t="n">
        <v>1.93</v>
      </c>
      <c r="F20" s="13" t="n">
        <v>0.96</v>
      </c>
      <c r="G20" s="13"/>
      <c r="H20" s="13" t="n">
        <f aca="false">H19/H9*100</f>
        <v>2.89402708234631</v>
      </c>
      <c r="I20" s="13"/>
      <c r="J20" s="13" t="n">
        <v>1.93</v>
      </c>
      <c r="K20" s="13" t="n">
        <v>0.96</v>
      </c>
      <c r="L20" s="6"/>
    </row>
    <row r="21" customFormat="false" ht="12.8" hidden="false" customHeight="false" outlineLevel="0" collapsed="false">
      <c r="A21" s="8" t="s">
        <v>29</v>
      </c>
      <c r="B21" s="11" t="s">
        <v>30</v>
      </c>
      <c r="C21" s="6" t="n">
        <v>0.409446</v>
      </c>
      <c r="D21" s="6"/>
      <c r="E21" s="6"/>
      <c r="F21" s="6" t="n">
        <v>0.409446</v>
      </c>
      <c r="G21" s="6"/>
      <c r="H21" s="6" t="n">
        <v>0.409446</v>
      </c>
      <c r="I21" s="6"/>
      <c r="J21" s="6"/>
      <c r="K21" s="6" t="n">
        <v>0.409446</v>
      </c>
      <c r="L21" s="6"/>
    </row>
    <row r="22" customFormat="false" ht="12.8" hidden="false" customHeight="false" outlineLevel="0" collapsed="false">
      <c r="A22" s="8"/>
      <c r="B22" s="12" t="s">
        <v>31</v>
      </c>
      <c r="C22" s="6"/>
      <c r="D22" s="6"/>
      <c r="E22" s="6"/>
      <c r="F22" s="6"/>
      <c r="G22" s="6"/>
      <c r="H22" s="6"/>
      <c r="I22" s="6"/>
      <c r="J22" s="6"/>
      <c r="K22" s="6"/>
      <c r="L22" s="6"/>
    </row>
    <row r="23" customFormat="false" ht="12.8" hidden="false" customHeight="false" outlineLevel="0" collapsed="false">
      <c r="A23" s="8" t="s">
        <v>32</v>
      </c>
      <c r="B23" s="9" t="s">
        <v>33</v>
      </c>
      <c r="C23" s="6" t="n">
        <f aca="false">F23+G23</f>
        <v>2.099314</v>
      </c>
      <c r="D23" s="6"/>
      <c r="E23" s="6"/>
      <c r="F23" s="6" t="n">
        <v>0.640573</v>
      </c>
      <c r="G23" s="6" t="n">
        <v>1.458741</v>
      </c>
      <c r="H23" s="6" t="n">
        <f aca="false">K23+L23</f>
        <v>2.099314</v>
      </c>
      <c r="I23" s="6"/>
      <c r="J23" s="6"/>
      <c r="K23" s="6" t="n">
        <v>0.640573</v>
      </c>
      <c r="L23" s="6" t="n">
        <v>1.458741</v>
      </c>
    </row>
    <row r="24" customFormat="false" ht="12.8" hidden="false" customHeight="false" outlineLevel="0" collapsed="false">
      <c r="A24" s="8" t="s">
        <v>34</v>
      </c>
      <c r="B24" s="11" t="s">
        <v>35</v>
      </c>
      <c r="C24" s="6"/>
      <c r="D24" s="6"/>
      <c r="E24" s="6"/>
      <c r="F24" s="6"/>
      <c r="G24" s="6"/>
      <c r="H24" s="6"/>
      <c r="I24" s="6"/>
      <c r="J24" s="6"/>
      <c r="K24" s="6"/>
      <c r="L24" s="6"/>
    </row>
    <row r="25" customFormat="false" ht="12.8" hidden="false" customHeight="false" outlineLevel="0" collapsed="false">
      <c r="A25" s="8"/>
      <c r="B25" s="12" t="s">
        <v>36</v>
      </c>
      <c r="C25" s="6"/>
      <c r="D25" s="6"/>
      <c r="E25" s="6"/>
      <c r="F25" s="6"/>
      <c r="G25" s="6"/>
      <c r="H25" s="6"/>
      <c r="I25" s="6"/>
      <c r="J25" s="6"/>
      <c r="K25" s="6"/>
      <c r="L25" s="6"/>
    </row>
    <row r="26" customFormat="false" ht="12.8" hidden="false" customHeight="false" outlineLevel="0" collapsed="false">
      <c r="A26" s="8"/>
      <c r="B26" s="9" t="s">
        <v>37</v>
      </c>
      <c r="C26" s="6"/>
      <c r="D26" s="6"/>
      <c r="E26" s="6"/>
      <c r="F26" s="6"/>
      <c r="G26" s="6"/>
      <c r="H26" s="6"/>
      <c r="I26" s="6"/>
      <c r="J26" s="6"/>
      <c r="K26" s="6"/>
      <c r="L26" s="6"/>
    </row>
    <row r="27" customFormat="false" ht="12.8" hidden="false" customHeight="false" outlineLevel="0" collapsed="false">
      <c r="A27" s="8"/>
      <c r="B27" s="11" t="s">
        <v>38</v>
      </c>
      <c r="C27" s="6"/>
      <c r="D27" s="6"/>
      <c r="E27" s="6"/>
      <c r="F27" s="6"/>
      <c r="G27" s="6"/>
      <c r="H27" s="6"/>
      <c r="I27" s="6"/>
      <c r="J27" s="6"/>
      <c r="K27" s="6"/>
      <c r="L27" s="6"/>
    </row>
    <row r="28" customFormat="false" ht="12.8" hidden="false" customHeight="false" outlineLevel="0" collapsed="false">
      <c r="A28" s="8"/>
      <c r="B28" s="12" t="s">
        <v>39</v>
      </c>
      <c r="C28" s="6"/>
      <c r="D28" s="6"/>
      <c r="E28" s="6"/>
      <c r="F28" s="6"/>
      <c r="G28" s="6"/>
      <c r="H28" s="6"/>
      <c r="I28" s="6"/>
      <c r="J28" s="6"/>
      <c r="K28" s="6"/>
      <c r="L28" s="6"/>
    </row>
    <row r="29" customFormat="false" ht="12.8" hidden="false" customHeight="false" outlineLevel="0" collapsed="false">
      <c r="A29" s="8"/>
      <c r="B29" s="9" t="s">
        <v>40</v>
      </c>
      <c r="C29" s="6"/>
      <c r="D29" s="6"/>
      <c r="E29" s="6"/>
      <c r="F29" s="6"/>
      <c r="G29" s="6"/>
      <c r="H29" s="6"/>
      <c r="I29" s="6"/>
      <c r="J29" s="6"/>
      <c r="K29" s="6"/>
      <c r="L29" s="6"/>
    </row>
    <row r="30" customFormat="false" ht="12.8" hidden="false" customHeight="false" outlineLevel="0" collapsed="false">
      <c r="A30" s="8" t="s">
        <v>41</v>
      </c>
      <c r="B30" s="9" t="s">
        <v>42</v>
      </c>
      <c r="C30" s="6"/>
      <c r="D30" s="6"/>
      <c r="E30" s="6"/>
      <c r="F30" s="6"/>
      <c r="G30" s="6"/>
      <c r="H30" s="6"/>
      <c r="I30" s="6"/>
      <c r="J30" s="6"/>
      <c r="K30" s="6"/>
      <c r="L30" s="6"/>
    </row>
    <row r="31" customFormat="false" ht="12.8" hidden="false" customHeight="false" outlineLevel="0" collapsed="false">
      <c r="A31" s="8" t="s">
        <v>43</v>
      </c>
      <c r="B31" s="9" t="s">
        <v>44</v>
      </c>
      <c r="C31" s="6" t="n">
        <v>2.099314</v>
      </c>
      <c r="D31" s="6"/>
      <c r="E31" s="6"/>
      <c r="F31" s="6" t="n">
        <v>0.640573</v>
      </c>
      <c r="G31" s="6" t="n">
        <v>1.458741</v>
      </c>
      <c r="H31" s="6" t="n">
        <v>2.099314</v>
      </c>
      <c r="I31" s="6"/>
      <c r="J31" s="6"/>
      <c r="K31" s="6" t="n">
        <v>0.640573</v>
      </c>
      <c r="L31" s="6" t="n">
        <v>1.458741</v>
      </c>
    </row>
    <row r="33" customFormat="false" ht="12.8" hidden="false" customHeight="true" outlineLevel="0" collapsed="false">
      <c r="B33" s="14" t="s">
        <v>45</v>
      </c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</row>
    <row r="34" customFormat="false" ht="12.8" hidden="false" customHeight="false" outlineLevel="0" collapsed="false">
      <c r="B34" s="14"/>
      <c r="C34" s="14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</row>
    <row r="35" customFormat="false" ht="12.8" hidden="false" customHeight="false" outlineLevel="0" collapsed="false">
      <c r="B35" s="14" t="s">
        <v>46</v>
      </c>
      <c r="C35" s="14"/>
      <c r="D35" s="14"/>
      <c r="E35" s="14"/>
      <c r="F35" s="14"/>
      <c r="G35" s="14"/>
      <c r="H35" s="14"/>
      <c r="I35" s="15"/>
      <c r="J35" s="15"/>
      <c r="K35" s="15"/>
      <c r="L35" s="15"/>
      <c r="M35" s="15"/>
      <c r="N35" s="15"/>
      <c r="O35" s="15"/>
    </row>
  </sheetData>
  <mergeCells count="61">
    <mergeCell ref="A3:L3"/>
    <mergeCell ref="C5:G5"/>
    <mergeCell ref="H5:L5"/>
    <mergeCell ref="A15:A16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A17:A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A21:A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A24:A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A27:A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B33:H33"/>
    <mergeCell ref="B34:H34"/>
    <mergeCell ref="B35:H35"/>
  </mergeCells>
  <printOptions headings="false" gridLines="false" gridLinesSet="true" horizontalCentered="false" verticalCentered="false"/>
  <pageMargins left="0.7875" right="0.7875" top="0.275694444444444" bottom="0.78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1:140"/>
  <sheetViews>
    <sheetView windowProtection="false" showFormulas="false" showGridLines="true" showRowColHeaders="true" showZeros="true" rightToLeft="false" tabSelected="false" showOutlineSymbols="true" defaultGridColor="true" view="pageBreakPreview" topLeftCell="A94" colorId="64" zoomScale="80" zoomScaleNormal="85" zoomScalePageLayoutView="80" workbookViewId="0">
      <selection pane="topLeft" activeCell="J12" activeCellId="0" sqref="J12"/>
    </sheetView>
  </sheetViews>
  <sheetFormatPr defaultRowHeight="12.75"/>
  <cols>
    <col collapsed="false" hidden="false" max="1" min="1" style="0" width="18.1875"/>
    <col collapsed="false" hidden="false" max="2" min="2" style="0" width="70.5056818181818"/>
    <col collapsed="false" hidden="false" max="6" min="3" style="0" width="13.5284090909091"/>
    <col collapsed="false" hidden="true" max="8" min="7" style="0" width="0"/>
    <col collapsed="false" hidden="false" max="1025" min="9" style="0" width="9.61931818181818"/>
  </cols>
  <sheetData>
    <row r="1" customFormat="false" ht="12.75" hidden="false" customHeight="false" outlineLevel="0" collapsed="false">
      <c r="A1" s="109" t="s">
        <v>382</v>
      </c>
      <c r="B1" s="109"/>
      <c r="C1" s="109"/>
      <c r="D1" s="109"/>
      <c r="E1" s="109"/>
    </row>
    <row r="4" customFormat="false" ht="12.75" hidden="false" customHeight="false" outlineLevel="0" collapsed="false">
      <c r="A4" s="110" t="s">
        <v>383</v>
      </c>
      <c r="B4" s="110"/>
      <c r="C4" s="110"/>
      <c r="D4" s="110"/>
      <c r="E4" s="110"/>
      <c r="F4" s="110"/>
    </row>
    <row r="6" customFormat="false" ht="38.25" hidden="false" customHeight="false" outlineLevel="0" collapsed="false">
      <c r="A6" s="100" t="s">
        <v>343</v>
      </c>
      <c r="B6" s="100" t="s">
        <v>93</v>
      </c>
      <c r="C6" s="100" t="s">
        <v>384</v>
      </c>
      <c r="D6" s="100" t="s">
        <v>385</v>
      </c>
      <c r="E6" s="100" t="s">
        <v>386</v>
      </c>
      <c r="F6" s="100" t="s">
        <v>387</v>
      </c>
    </row>
    <row r="7" customFormat="false" ht="12.8" hidden="false" customHeight="false" outlineLevel="0" collapsed="false">
      <c r="A7" s="111" t="n">
        <v>1</v>
      </c>
      <c r="B7" s="111" t="n">
        <v>2</v>
      </c>
      <c r="C7" s="111" t="n">
        <v>3</v>
      </c>
      <c r="D7" s="111" t="n">
        <v>4</v>
      </c>
      <c r="E7" s="111" t="n">
        <v>5</v>
      </c>
      <c r="F7" s="111" t="n">
        <v>6</v>
      </c>
    </row>
    <row r="8" customFormat="false" ht="12.8" hidden="false" customHeight="false" outlineLevel="0" collapsed="false">
      <c r="A8" s="112" t="n">
        <v>1</v>
      </c>
      <c r="B8" s="113" t="s">
        <v>388</v>
      </c>
      <c r="C8" s="114"/>
      <c r="D8" s="114"/>
      <c r="E8" s="114"/>
      <c r="F8" s="115"/>
    </row>
    <row r="9" customFormat="false" ht="12.8" hidden="false" customHeight="false" outlineLevel="0" collapsed="false">
      <c r="A9" s="112"/>
      <c r="B9" s="113" t="s">
        <v>389</v>
      </c>
      <c r="C9" s="114"/>
      <c r="D9" s="114"/>
      <c r="E9" s="114"/>
      <c r="F9" s="115"/>
    </row>
    <row r="10" customFormat="false" ht="12.8" hidden="false" customHeight="false" outlineLevel="0" collapsed="false">
      <c r="A10" s="116" t="s">
        <v>390</v>
      </c>
      <c r="B10" s="113" t="s">
        <v>391</v>
      </c>
      <c r="C10" s="114"/>
      <c r="D10" s="114"/>
      <c r="E10" s="114"/>
      <c r="F10" s="115"/>
    </row>
    <row r="11" customFormat="false" ht="12.8" hidden="false" customHeight="false" outlineLevel="0" collapsed="false">
      <c r="A11" s="116" t="s">
        <v>392</v>
      </c>
      <c r="B11" s="113" t="s">
        <v>393</v>
      </c>
      <c r="C11" s="114"/>
      <c r="D11" s="114"/>
      <c r="E11" s="114"/>
      <c r="F11" s="115"/>
    </row>
    <row r="12" customFormat="false" ht="12.8" hidden="false" customHeight="false" outlineLevel="0" collapsed="false">
      <c r="A12" s="116"/>
      <c r="B12" s="113" t="s">
        <v>389</v>
      </c>
      <c r="C12" s="114"/>
      <c r="D12" s="114"/>
      <c r="E12" s="114"/>
      <c r="F12" s="115"/>
    </row>
    <row r="13" customFormat="false" ht="12.8" hidden="false" customHeight="false" outlineLevel="0" collapsed="false">
      <c r="A13" s="116" t="s">
        <v>394</v>
      </c>
      <c r="B13" s="113" t="s">
        <v>395</v>
      </c>
      <c r="C13" s="114"/>
      <c r="D13" s="114"/>
      <c r="E13" s="114"/>
      <c r="F13" s="115"/>
    </row>
    <row r="14" customFormat="false" ht="12.8" hidden="false" customHeight="false" outlineLevel="0" collapsed="false">
      <c r="A14" s="116" t="s">
        <v>396</v>
      </c>
      <c r="B14" s="113" t="s">
        <v>397</v>
      </c>
      <c r="C14" s="114"/>
      <c r="D14" s="114"/>
      <c r="E14" s="114"/>
      <c r="F14" s="115"/>
    </row>
    <row r="15" customFormat="false" ht="12.8" hidden="false" customHeight="false" outlineLevel="0" collapsed="false">
      <c r="A15" s="116"/>
      <c r="B15" s="113"/>
      <c r="C15" s="114"/>
      <c r="D15" s="114"/>
      <c r="E15" s="114"/>
      <c r="F15" s="115"/>
    </row>
    <row r="16" customFormat="false" ht="12.8" hidden="false" customHeight="false" outlineLevel="0" collapsed="false">
      <c r="A16" s="116" t="s">
        <v>79</v>
      </c>
      <c r="B16" s="113" t="s">
        <v>398</v>
      </c>
      <c r="C16" s="114"/>
      <c r="D16" s="114"/>
      <c r="E16" s="114"/>
      <c r="F16" s="115"/>
    </row>
    <row r="17" customFormat="false" ht="12.8" hidden="false" customHeight="false" outlineLevel="0" collapsed="false">
      <c r="A17" s="116" t="s">
        <v>81</v>
      </c>
      <c r="B17" s="113" t="s">
        <v>399</v>
      </c>
      <c r="C17" s="114"/>
      <c r="D17" s="114"/>
      <c r="E17" s="114"/>
      <c r="F17" s="115"/>
    </row>
    <row r="18" customFormat="false" ht="12.8" hidden="false" customHeight="false" outlineLevel="0" collapsed="false">
      <c r="A18" s="116"/>
      <c r="B18" s="113" t="s">
        <v>400</v>
      </c>
      <c r="C18" s="114"/>
      <c r="D18" s="114"/>
      <c r="E18" s="114"/>
      <c r="F18" s="115"/>
    </row>
    <row r="19" customFormat="false" ht="12.8" hidden="false" customHeight="false" outlineLevel="0" collapsed="false">
      <c r="A19" s="116" t="s">
        <v>401</v>
      </c>
      <c r="B19" s="113" t="s">
        <v>402</v>
      </c>
      <c r="C19" s="114"/>
      <c r="D19" s="114"/>
      <c r="E19" s="114"/>
      <c r="F19" s="115"/>
    </row>
    <row r="20" customFormat="false" ht="12.8" hidden="false" customHeight="false" outlineLevel="0" collapsed="false">
      <c r="A20" s="116" t="s">
        <v>403</v>
      </c>
      <c r="B20" s="113" t="s">
        <v>404</v>
      </c>
      <c r="C20" s="114"/>
      <c r="D20" s="114"/>
      <c r="E20" s="114"/>
      <c r="F20" s="115"/>
    </row>
    <row r="21" customFormat="false" ht="12.8" hidden="false" customHeight="false" outlineLevel="0" collapsed="false">
      <c r="A21" s="116"/>
      <c r="B21" s="113" t="s">
        <v>400</v>
      </c>
      <c r="C21" s="114"/>
      <c r="D21" s="114"/>
      <c r="E21" s="114"/>
      <c r="F21" s="115"/>
    </row>
    <row r="22" customFormat="false" ht="12.8" hidden="false" customHeight="false" outlineLevel="0" collapsed="false">
      <c r="A22" s="116" t="s">
        <v>405</v>
      </c>
      <c r="B22" s="113" t="s">
        <v>395</v>
      </c>
      <c r="C22" s="114"/>
      <c r="D22" s="114"/>
      <c r="E22" s="114"/>
      <c r="F22" s="115"/>
    </row>
    <row r="23" customFormat="false" ht="12.8" hidden="false" customHeight="false" outlineLevel="0" collapsed="false">
      <c r="A23" s="116" t="s">
        <v>406</v>
      </c>
      <c r="B23" s="113" t="s">
        <v>407</v>
      </c>
      <c r="C23" s="114"/>
      <c r="D23" s="114"/>
      <c r="E23" s="114"/>
      <c r="F23" s="117"/>
    </row>
    <row r="24" customFormat="false" ht="12.8" hidden="false" customHeight="false" outlineLevel="0" collapsed="false">
      <c r="A24" s="116" t="s">
        <v>408</v>
      </c>
      <c r="B24" s="114" t="s">
        <v>397</v>
      </c>
      <c r="C24" s="114"/>
      <c r="D24" s="114"/>
      <c r="E24" s="114"/>
      <c r="F24" s="115"/>
    </row>
    <row r="25" customFormat="false" ht="12.8" hidden="false" customHeight="false" outlineLevel="0" collapsed="false">
      <c r="A25" s="112" t="s">
        <v>409</v>
      </c>
      <c r="B25" s="114" t="s">
        <v>410</v>
      </c>
      <c r="C25" s="114"/>
      <c r="D25" s="114"/>
      <c r="E25" s="114"/>
      <c r="F25" s="115"/>
    </row>
    <row r="26" customFormat="false" ht="12.8" hidden="false" customHeight="false" outlineLevel="0" collapsed="false">
      <c r="A26" s="116"/>
      <c r="B26" s="114"/>
      <c r="C26" s="114"/>
      <c r="D26" s="114"/>
      <c r="E26" s="114"/>
      <c r="F26" s="115"/>
    </row>
    <row r="27" customFormat="false" ht="12.8" hidden="false" customHeight="false" outlineLevel="0" collapsed="false">
      <c r="A27" s="116" t="s">
        <v>83</v>
      </c>
      <c r="B27" s="114" t="s">
        <v>411</v>
      </c>
      <c r="C27" s="114"/>
      <c r="D27" s="114"/>
      <c r="E27" s="114"/>
      <c r="F27" s="115"/>
    </row>
    <row r="28" customFormat="false" ht="12.8" hidden="false" customHeight="false" outlineLevel="0" collapsed="false">
      <c r="A28" s="116"/>
      <c r="B28" s="114" t="s">
        <v>389</v>
      </c>
      <c r="C28" s="114"/>
      <c r="D28" s="114"/>
      <c r="E28" s="114"/>
      <c r="F28" s="115"/>
    </row>
    <row r="29" customFormat="false" ht="12.8" hidden="false" customHeight="false" outlineLevel="0" collapsed="false">
      <c r="A29" s="116" t="s">
        <v>412</v>
      </c>
      <c r="B29" s="114" t="s">
        <v>391</v>
      </c>
      <c r="C29" s="114"/>
      <c r="D29" s="114"/>
      <c r="E29" s="114"/>
      <c r="F29" s="115"/>
    </row>
    <row r="30" customFormat="false" ht="12.8" hidden="false" customHeight="false" outlineLevel="0" collapsed="false">
      <c r="A30" s="116" t="s">
        <v>413</v>
      </c>
      <c r="B30" s="114" t="s">
        <v>393</v>
      </c>
      <c r="C30" s="114"/>
      <c r="D30" s="114"/>
      <c r="E30" s="114"/>
      <c r="F30" s="115"/>
    </row>
    <row r="31" customFormat="false" ht="12.8" hidden="false" customHeight="false" outlineLevel="0" collapsed="false">
      <c r="A31" s="112"/>
      <c r="B31" s="114" t="s">
        <v>389</v>
      </c>
      <c r="C31" s="114"/>
      <c r="D31" s="114"/>
      <c r="E31" s="114"/>
      <c r="F31" s="115"/>
    </row>
    <row r="32" customFormat="false" ht="12.8" hidden="false" customHeight="false" outlineLevel="0" collapsed="false">
      <c r="A32" s="116" t="s">
        <v>414</v>
      </c>
      <c r="B32" s="114" t="s">
        <v>395</v>
      </c>
      <c r="C32" s="114"/>
      <c r="D32" s="114"/>
      <c r="E32" s="114"/>
      <c r="F32" s="115"/>
    </row>
    <row r="33" customFormat="false" ht="12.8" hidden="false" customHeight="false" outlineLevel="0" collapsed="false">
      <c r="A33" s="116" t="s">
        <v>415</v>
      </c>
      <c r="B33" s="114" t="s">
        <v>397</v>
      </c>
      <c r="C33" s="114"/>
      <c r="D33" s="114"/>
      <c r="E33" s="114"/>
      <c r="F33" s="115"/>
    </row>
    <row r="34" customFormat="false" ht="12.8" hidden="false" customHeight="false" outlineLevel="0" collapsed="false">
      <c r="A34" s="116"/>
      <c r="B34" s="114"/>
      <c r="C34" s="114"/>
      <c r="D34" s="114"/>
      <c r="E34" s="114"/>
      <c r="F34" s="115"/>
    </row>
    <row r="35" customFormat="false" ht="12.8" hidden="false" customHeight="false" outlineLevel="0" collapsed="false">
      <c r="A35" s="112" t="n">
        <v>5</v>
      </c>
      <c r="B35" s="114" t="s">
        <v>416</v>
      </c>
      <c r="C35" s="114"/>
      <c r="D35" s="114"/>
      <c r="E35" s="114"/>
      <c r="F35" s="115"/>
    </row>
    <row r="36" customFormat="false" ht="12.8" hidden="false" customHeight="false" outlineLevel="0" collapsed="false">
      <c r="A36" s="112" t="n">
        <v>6</v>
      </c>
      <c r="B36" s="114" t="s">
        <v>417</v>
      </c>
      <c r="C36" s="114"/>
      <c r="D36" s="114"/>
      <c r="E36" s="114"/>
      <c r="F36" s="115"/>
    </row>
    <row r="37" customFormat="false" ht="12.8" hidden="false" customHeight="false" outlineLevel="0" collapsed="false">
      <c r="A37" s="114"/>
      <c r="B37" s="113" t="s">
        <v>400</v>
      </c>
      <c r="C37" s="114"/>
      <c r="D37" s="114"/>
      <c r="E37" s="114"/>
      <c r="F37" s="115"/>
    </row>
    <row r="38" customFormat="false" ht="12.8" hidden="false" customHeight="false" outlineLevel="0" collapsed="false">
      <c r="A38" s="116" t="s">
        <v>418</v>
      </c>
      <c r="B38" s="113" t="s">
        <v>402</v>
      </c>
      <c r="C38" s="114"/>
      <c r="D38" s="114"/>
      <c r="E38" s="114"/>
      <c r="F38" s="115"/>
    </row>
    <row r="39" customFormat="false" ht="12.8" hidden="false" customHeight="false" outlineLevel="0" collapsed="false">
      <c r="A39" s="118" t="s">
        <v>419</v>
      </c>
      <c r="B39" s="113" t="s">
        <v>404</v>
      </c>
      <c r="C39" s="114"/>
      <c r="D39" s="115"/>
      <c r="E39" s="115"/>
      <c r="F39" s="115"/>
    </row>
    <row r="40" customFormat="false" ht="12.8" hidden="false" customHeight="false" outlineLevel="0" collapsed="false">
      <c r="A40" s="118"/>
      <c r="B40" s="113" t="s">
        <v>400</v>
      </c>
      <c r="C40" s="114"/>
      <c r="D40" s="115"/>
      <c r="E40" s="115"/>
      <c r="F40" s="115"/>
    </row>
    <row r="41" customFormat="false" ht="12.8" hidden="false" customHeight="false" outlineLevel="0" collapsed="false">
      <c r="A41" s="118" t="s">
        <v>420</v>
      </c>
      <c r="B41" s="113" t="s">
        <v>395</v>
      </c>
      <c r="C41" s="114"/>
      <c r="D41" s="115"/>
      <c r="E41" s="115"/>
      <c r="F41" s="115"/>
    </row>
    <row r="42" customFormat="false" ht="12.8" hidden="false" customHeight="false" outlineLevel="0" collapsed="false">
      <c r="A42" s="118" t="s">
        <v>421</v>
      </c>
      <c r="B42" s="113" t="s">
        <v>422</v>
      </c>
      <c r="C42" s="114"/>
      <c r="D42" s="115"/>
      <c r="E42" s="115"/>
      <c r="F42" s="115"/>
    </row>
    <row r="43" customFormat="false" ht="12.8" hidden="false" customHeight="false" outlineLevel="0" collapsed="false">
      <c r="A43" s="118" t="s">
        <v>423</v>
      </c>
      <c r="B43" s="113" t="s">
        <v>397</v>
      </c>
      <c r="C43" s="114"/>
      <c r="D43" s="115"/>
      <c r="E43" s="115"/>
      <c r="F43" s="115"/>
    </row>
    <row r="44" customFormat="false" ht="12.8" hidden="false" customHeight="false" outlineLevel="0" collapsed="false">
      <c r="A44" s="118" t="s">
        <v>424</v>
      </c>
      <c r="B44" s="113" t="s">
        <v>425</v>
      </c>
      <c r="C44" s="114"/>
      <c r="D44" s="115"/>
      <c r="E44" s="115"/>
      <c r="F44" s="115"/>
    </row>
    <row r="45" customFormat="false" ht="12.8" hidden="false" customHeight="false" outlineLevel="0" collapsed="false">
      <c r="A45" s="118"/>
      <c r="B45" s="114"/>
      <c r="C45" s="114"/>
      <c r="D45" s="115"/>
      <c r="E45" s="115"/>
      <c r="F45" s="115"/>
    </row>
    <row r="46" customFormat="false" ht="12.8" hidden="false" customHeight="false" outlineLevel="0" collapsed="false">
      <c r="A46" s="118" t="s">
        <v>426</v>
      </c>
      <c r="B46" s="113" t="s">
        <v>427</v>
      </c>
      <c r="C46" s="114"/>
      <c r="D46" s="115"/>
      <c r="E46" s="115"/>
      <c r="F46" s="111" t="s">
        <v>428</v>
      </c>
    </row>
    <row r="47" customFormat="false" ht="12.8" hidden="false" customHeight="false" outlineLevel="0" collapsed="false">
      <c r="A47" s="118" t="s">
        <v>429</v>
      </c>
      <c r="B47" s="119" t="s">
        <v>430</v>
      </c>
      <c r="C47" s="114"/>
      <c r="D47" s="114"/>
      <c r="E47" s="115"/>
      <c r="F47" s="111" t="s">
        <v>428</v>
      </c>
    </row>
    <row r="48" customFormat="false" ht="12.8" hidden="false" customHeight="false" outlineLevel="0" collapsed="false">
      <c r="A48" s="118" t="s">
        <v>431</v>
      </c>
      <c r="B48" s="119" t="s">
        <v>432</v>
      </c>
      <c r="C48" s="114"/>
      <c r="D48" s="114"/>
      <c r="E48" s="115"/>
      <c r="F48" s="111" t="s">
        <v>428</v>
      </c>
    </row>
    <row r="49" customFormat="false" ht="12.8" hidden="false" customHeight="false" outlineLevel="0" collapsed="false">
      <c r="A49" s="118" t="s">
        <v>433</v>
      </c>
      <c r="B49" s="119" t="s">
        <v>434</v>
      </c>
      <c r="C49" s="114"/>
      <c r="D49" s="114"/>
      <c r="E49" s="115"/>
      <c r="F49" s="111" t="s">
        <v>428</v>
      </c>
    </row>
    <row r="50" customFormat="false" ht="12.8" hidden="false" customHeight="false" outlineLevel="0" collapsed="false">
      <c r="A50" s="111" t="n">
        <v>11</v>
      </c>
      <c r="B50" s="119" t="s">
        <v>435</v>
      </c>
      <c r="C50" s="114"/>
      <c r="D50" s="114"/>
      <c r="E50" s="115"/>
      <c r="F50" s="111" t="s">
        <v>428</v>
      </c>
    </row>
    <row r="51" customFormat="false" ht="12.8" hidden="false" customHeight="false" outlineLevel="0" collapsed="false">
      <c r="A51" s="111" t="n">
        <v>12</v>
      </c>
      <c r="B51" s="113" t="s">
        <v>436</v>
      </c>
      <c r="C51" s="114"/>
      <c r="D51" s="114"/>
      <c r="E51" s="115"/>
      <c r="F51" s="115"/>
    </row>
    <row r="52" customFormat="false" ht="12.8" hidden="false" customHeight="false" outlineLevel="0" collapsed="false">
      <c r="A52" s="115"/>
      <c r="B52" s="113" t="s">
        <v>389</v>
      </c>
      <c r="C52" s="114"/>
      <c r="D52" s="114"/>
      <c r="E52" s="115"/>
      <c r="F52" s="115"/>
    </row>
    <row r="53" customFormat="false" ht="12.8" hidden="false" customHeight="false" outlineLevel="0" collapsed="false">
      <c r="A53" s="118" t="s">
        <v>437</v>
      </c>
      <c r="B53" s="113" t="s">
        <v>391</v>
      </c>
      <c r="C53" s="114"/>
      <c r="D53" s="114"/>
      <c r="E53" s="115"/>
      <c r="F53" s="115"/>
    </row>
    <row r="54" customFormat="false" ht="12.8" hidden="false" customHeight="false" outlineLevel="0" collapsed="false">
      <c r="A54" s="118" t="s">
        <v>438</v>
      </c>
      <c r="B54" s="113" t="s">
        <v>393</v>
      </c>
      <c r="C54" s="114"/>
      <c r="D54" s="114"/>
      <c r="E54" s="115"/>
      <c r="F54" s="115"/>
    </row>
    <row r="55" customFormat="false" ht="12.8" hidden="false" customHeight="false" outlineLevel="0" collapsed="false">
      <c r="A55" s="118"/>
      <c r="B55" s="113" t="s">
        <v>389</v>
      </c>
      <c r="C55" s="114"/>
      <c r="D55" s="114"/>
      <c r="E55" s="115"/>
      <c r="F55" s="115"/>
    </row>
    <row r="56" customFormat="false" ht="12.8" hidden="false" customHeight="false" outlineLevel="0" collapsed="false">
      <c r="A56" s="118" t="s">
        <v>439</v>
      </c>
      <c r="B56" s="113" t="s">
        <v>395</v>
      </c>
      <c r="C56" s="114"/>
      <c r="D56" s="114"/>
      <c r="E56" s="115"/>
      <c r="F56" s="115"/>
    </row>
    <row r="57" customFormat="false" ht="12.8" hidden="false" customHeight="false" outlineLevel="0" collapsed="false">
      <c r="A57" s="118" t="s">
        <v>440</v>
      </c>
      <c r="B57" s="113" t="s">
        <v>397</v>
      </c>
      <c r="C57" s="114"/>
      <c r="D57" s="114"/>
      <c r="E57" s="115"/>
      <c r="F57" s="115"/>
    </row>
    <row r="58" customFormat="false" ht="12.8" hidden="false" customHeight="false" outlineLevel="0" collapsed="false">
      <c r="A58" s="118"/>
      <c r="B58" s="114"/>
      <c r="C58" s="114"/>
      <c r="D58" s="114"/>
      <c r="E58" s="115"/>
      <c r="F58" s="115"/>
    </row>
    <row r="59" customFormat="false" ht="12.8" hidden="false" customHeight="false" outlineLevel="0" collapsed="false">
      <c r="A59" s="118" t="s">
        <v>441</v>
      </c>
      <c r="B59" s="113" t="s">
        <v>416</v>
      </c>
      <c r="C59" s="114"/>
      <c r="D59" s="114"/>
      <c r="E59" s="115"/>
      <c r="F59" s="115"/>
    </row>
    <row r="60" customFormat="false" ht="12.8" hidden="false" customHeight="false" outlineLevel="0" collapsed="false">
      <c r="A60" s="118" t="s">
        <v>442</v>
      </c>
      <c r="B60" s="113" t="s">
        <v>417</v>
      </c>
      <c r="C60" s="114"/>
      <c r="D60" s="114"/>
      <c r="E60" s="115"/>
      <c r="F60" s="115"/>
    </row>
    <row r="61" customFormat="false" ht="12.8" hidden="false" customHeight="false" outlineLevel="0" collapsed="false">
      <c r="A61" s="118"/>
      <c r="B61" s="113" t="s">
        <v>400</v>
      </c>
      <c r="C61" s="114"/>
      <c r="D61" s="114"/>
      <c r="E61" s="115"/>
      <c r="F61" s="115"/>
    </row>
    <row r="62" customFormat="false" ht="12.8" hidden="false" customHeight="false" outlineLevel="0" collapsed="false">
      <c r="A62" s="118" t="s">
        <v>443</v>
      </c>
      <c r="B62" s="113" t="s">
        <v>402</v>
      </c>
      <c r="C62" s="114"/>
      <c r="D62" s="114"/>
      <c r="E62" s="115"/>
      <c r="F62" s="115"/>
    </row>
    <row r="63" customFormat="false" ht="12.8" hidden="false" customHeight="false" outlineLevel="0" collapsed="false">
      <c r="A63" s="118" t="s">
        <v>444</v>
      </c>
      <c r="B63" s="113" t="s">
        <v>404</v>
      </c>
      <c r="C63" s="114"/>
      <c r="D63" s="114"/>
      <c r="E63" s="115"/>
      <c r="F63" s="115"/>
    </row>
    <row r="64" customFormat="false" ht="12.8" hidden="false" customHeight="false" outlineLevel="0" collapsed="false">
      <c r="A64" s="118"/>
      <c r="B64" s="113" t="s">
        <v>400</v>
      </c>
      <c r="C64" s="114"/>
      <c r="D64" s="114"/>
      <c r="E64" s="115"/>
      <c r="F64" s="115"/>
    </row>
    <row r="65" customFormat="false" ht="12.8" hidden="false" customHeight="false" outlineLevel="0" collapsed="false">
      <c r="A65" s="118" t="s">
        <v>445</v>
      </c>
      <c r="B65" s="113" t="s">
        <v>395</v>
      </c>
      <c r="C65" s="114"/>
      <c r="D65" s="114"/>
      <c r="E65" s="115"/>
      <c r="F65" s="115"/>
    </row>
    <row r="66" customFormat="false" ht="12.8" hidden="false" customHeight="false" outlineLevel="0" collapsed="false">
      <c r="A66" s="118" t="s">
        <v>446</v>
      </c>
      <c r="B66" s="113" t="s">
        <v>447</v>
      </c>
      <c r="C66" s="114"/>
      <c r="D66" s="114"/>
      <c r="E66" s="115"/>
      <c r="F66" s="115"/>
    </row>
    <row r="67" customFormat="false" ht="12.8" hidden="false" customHeight="false" outlineLevel="0" collapsed="false">
      <c r="A67" s="118" t="s">
        <v>448</v>
      </c>
      <c r="B67" s="113" t="s">
        <v>397</v>
      </c>
      <c r="C67" s="114"/>
      <c r="D67" s="114"/>
      <c r="E67" s="115"/>
      <c r="F67" s="115"/>
    </row>
    <row r="68" customFormat="false" ht="12.8" hidden="false" customHeight="false" outlineLevel="0" collapsed="false">
      <c r="A68" s="118" t="s">
        <v>449</v>
      </c>
      <c r="B68" s="113" t="s">
        <v>450</v>
      </c>
      <c r="C68" s="114"/>
      <c r="D68" s="114"/>
      <c r="E68" s="115"/>
      <c r="F68" s="115"/>
    </row>
    <row r="69" customFormat="false" ht="12.8" hidden="false" customHeight="false" outlineLevel="0" collapsed="false">
      <c r="A69" s="118"/>
      <c r="B69" s="114"/>
      <c r="C69" s="114"/>
      <c r="D69" s="114"/>
      <c r="E69" s="115"/>
      <c r="F69" s="115"/>
    </row>
    <row r="70" customFormat="false" ht="12.8" hidden="false" customHeight="false" outlineLevel="0" collapsed="false">
      <c r="A70" s="118" t="s">
        <v>451</v>
      </c>
      <c r="B70" s="113" t="s">
        <v>452</v>
      </c>
      <c r="C70" s="114"/>
      <c r="D70" s="114"/>
      <c r="E70" s="115"/>
      <c r="F70" s="111" t="s">
        <v>428</v>
      </c>
    </row>
    <row r="71" customFormat="false" ht="12.8" hidden="false" customHeight="false" outlineLevel="0" collapsed="false">
      <c r="A71" s="118" t="s">
        <v>453</v>
      </c>
      <c r="B71" s="119" t="s">
        <v>432</v>
      </c>
      <c r="C71" s="112"/>
      <c r="D71" s="112"/>
      <c r="E71" s="111"/>
      <c r="F71" s="111" t="s">
        <v>428</v>
      </c>
    </row>
    <row r="72" customFormat="false" ht="12.8" hidden="false" customHeight="false" outlineLevel="0" collapsed="false">
      <c r="A72" s="118" t="s">
        <v>454</v>
      </c>
      <c r="B72" s="119" t="s">
        <v>434</v>
      </c>
      <c r="C72" s="112"/>
      <c r="D72" s="112"/>
      <c r="E72" s="111"/>
      <c r="F72" s="111" t="s">
        <v>428</v>
      </c>
    </row>
    <row r="73" customFormat="false" ht="12.8" hidden="false" customHeight="false" outlineLevel="0" collapsed="false">
      <c r="A73" s="116" t="s">
        <v>455</v>
      </c>
      <c r="B73" s="119" t="s">
        <v>435</v>
      </c>
      <c r="C73" s="112"/>
      <c r="D73" s="112"/>
      <c r="E73" s="112"/>
      <c r="F73" s="111" t="s">
        <v>428</v>
      </c>
    </row>
    <row r="74" customFormat="false" ht="12.8" hidden="false" customHeight="false" outlineLevel="0" collapsed="false">
      <c r="A74" s="116" t="s">
        <v>456</v>
      </c>
      <c r="B74" s="113" t="s">
        <v>457</v>
      </c>
      <c r="C74" s="112"/>
      <c r="D74" s="112"/>
      <c r="E74" s="112"/>
      <c r="F74" s="115"/>
    </row>
    <row r="75" customFormat="false" ht="12.8" hidden="false" customHeight="false" outlineLevel="0" collapsed="false">
      <c r="A75" s="116"/>
      <c r="B75" s="113" t="s">
        <v>389</v>
      </c>
      <c r="C75" s="112"/>
      <c r="D75" s="112"/>
      <c r="E75" s="112"/>
      <c r="F75" s="115"/>
    </row>
    <row r="76" customFormat="false" ht="12.8" hidden="false" customHeight="false" outlineLevel="0" collapsed="false">
      <c r="A76" s="116" t="s">
        <v>458</v>
      </c>
      <c r="B76" s="113" t="s">
        <v>391</v>
      </c>
      <c r="C76" s="112"/>
      <c r="D76" s="112"/>
      <c r="E76" s="112"/>
      <c r="F76" s="115"/>
    </row>
    <row r="77" customFormat="false" ht="12.8" hidden="false" customHeight="false" outlineLevel="0" collapsed="false">
      <c r="A77" s="116" t="s">
        <v>459</v>
      </c>
      <c r="B77" s="113" t="s">
        <v>393</v>
      </c>
      <c r="C77" s="112"/>
      <c r="D77" s="112"/>
      <c r="E77" s="112"/>
      <c r="F77" s="115"/>
    </row>
    <row r="78" customFormat="false" ht="12.8" hidden="false" customHeight="false" outlineLevel="0" collapsed="false">
      <c r="A78" s="116"/>
      <c r="B78" s="113" t="s">
        <v>389</v>
      </c>
      <c r="C78" s="112"/>
      <c r="D78" s="112"/>
      <c r="E78" s="112"/>
      <c r="F78" s="115"/>
    </row>
    <row r="79" customFormat="false" ht="12.8" hidden="false" customHeight="false" outlineLevel="0" collapsed="false">
      <c r="A79" s="116" t="s">
        <v>460</v>
      </c>
      <c r="B79" s="113" t="s">
        <v>395</v>
      </c>
      <c r="C79" s="112"/>
      <c r="D79" s="112"/>
      <c r="E79" s="112"/>
      <c r="F79" s="115"/>
    </row>
    <row r="80" customFormat="false" ht="12.8" hidden="false" customHeight="false" outlineLevel="0" collapsed="false">
      <c r="A80" s="116" t="s">
        <v>461</v>
      </c>
      <c r="B80" s="113" t="s">
        <v>397</v>
      </c>
      <c r="C80" s="112"/>
      <c r="D80" s="112"/>
      <c r="E80" s="112"/>
      <c r="F80" s="115"/>
    </row>
    <row r="81" customFormat="false" ht="12.8" hidden="false" customHeight="false" outlineLevel="0" collapsed="false">
      <c r="A81" s="116"/>
      <c r="B81" s="114"/>
      <c r="C81" s="112"/>
      <c r="D81" s="112"/>
      <c r="E81" s="112"/>
      <c r="F81" s="115"/>
    </row>
    <row r="82" customFormat="false" ht="12.8" hidden="false" customHeight="false" outlineLevel="0" collapsed="false">
      <c r="A82" s="116" t="s">
        <v>462</v>
      </c>
      <c r="B82" s="114" t="s">
        <v>416</v>
      </c>
      <c r="C82" s="112"/>
      <c r="D82" s="112"/>
      <c r="E82" s="112"/>
      <c r="F82" s="115"/>
    </row>
    <row r="83" customFormat="false" ht="12.8" hidden="false" customHeight="false" outlineLevel="0" collapsed="false">
      <c r="A83" s="112" t="n">
        <v>21</v>
      </c>
      <c r="B83" s="113" t="s">
        <v>417</v>
      </c>
      <c r="C83" s="112"/>
      <c r="D83" s="112"/>
      <c r="E83" s="112"/>
      <c r="F83" s="115"/>
    </row>
    <row r="84" customFormat="false" ht="12.8" hidden="false" customHeight="false" outlineLevel="0" collapsed="false">
      <c r="A84" s="114"/>
      <c r="B84" s="113" t="s">
        <v>400</v>
      </c>
      <c r="C84" s="112"/>
      <c r="D84" s="112"/>
      <c r="E84" s="112"/>
      <c r="F84" s="115"/>
    </row>
    <row r="85" customFormat="false" ht="12.8" hidden="false" customHeight="false" outlineLevel="0" collapsed="false">
      <c r="A85" s="116" t="s">
        <v>463</v>
      </c>
      <c r="B85" s="113" t="s">
        <v>402</v>
      </c>
      <c r="C85" s="112"/>
      <c r="D85" s="112"/>
      <c r="E85" s="112"/>
      <c r="F85" s="115"/>
    </row>
    <row r="86" customFormat="false" ht="12.8" hidden="false" customHeight="false" outlineLevel="0" collapsed="false">
      <c r="A86" s="116" t="s">
        <v>464</v>
      </c>
      <c r="B86" s="113" t="s">
        <v>404</v>
      </c>
      <c r="C86" s="112"/>
      <c r="D86" s="112"/>
      <c r="E86" s="112"/>
      <c r="F86" s="115"/>
    </row>
    <row r="87" customFormat="false" ht="12.8" hidden="false" customHeight="false" outlineLevel="0" collapsed="false">
      <c r="A87" s="116"/>
      <c r="B87" s="113" t="s">
        <v>400</v>
      </c>
      <c r="C87" s="112"/>
      <c r="D87" s="112"/>
      <c r="E87" s="112"/>
      <c r="F87" s="115"/>
    </row>
    <row r="88" customFormat="false" ht="12.8" hidden="false" customHeight="false" outlineLevel="0" collapsed="false">
      <c r="A88" s="116" t="s">
        <v>465</v>
      </c>
      <c r="B88" s="113" t="s">
        <v>395</v>
      </c>
      <c r="C88" s="112"/>
      <c r="D88" s="112"/>
      <c r="E88" s="112"/>
      <c r="F88" s="115"/>
    </row>
    <row r="89" customFormat="false" ht="12.8" hidden="false" customHeight="false" outlineLevel="0" collapsed="false">
      <c r="A89" s="116" t="s">
        <v>466</v>
      </c>
      <c r="B89" s="113" t="s">
        <v>467</v>
      </c>
      <c r="C89" s="112"/>
      <c r="D89" s="112"/>
      <c r="E89" s="112"/>
      <c r="F89" s="115"/>
    </row>
    <row r="90" customFormat="false" ht="12.8" hidden="false" customHeight="false" outlineLevel="0" collapsed="false">
      <c r="A90" s="116" t="s">
        <v>468</v>
      </c>
      <c r="B90" s="113" t="s">
        <v>397</v>
      </c>
      <c r="C90" s="112"/>
      <c r="D90" s="112"/>
      <c r="E90" s="112"/>
      <c r="F90" s="115"/>
    </row>
    <row r="91" customFormat="false" ht="12.8" hidden="false" customHeight="false" outlineLevel="0" collapsed="false">
      <c r="A91" s="116" t="s">
        <v>469</v>
      </c>
      <c r="B91" s="113" t="s">
        <v>470</v>
      </c>
      <c r="C91" s="112"/>
      <c r="D91" s="112"/>
      <c r="E91" s="112"/>
      <c r="F91" s="115"/>
    </row>
    <row r="92" customFormat="false" ht="12.8" hidden="false" customHeight="false" outlineLevel="0" collapsed="false">
      <c r="A92" s="116"/>
      <c r="B92" s="114"/>
      <c r="C92" s="112"/>
      <c r="D92" s="112"/>
      <c r="E92" s="112"/>
      <c r="F92" s="115"/>
    </row>
    <row r="93" customFormat="false" ht="12.8" hidden="false" customHeight="false" outlineLevel="0" collapsed="false">
      <c r="A93" s="116" t="s">
        <v>471</v>
      </c>
      <c r="B93" s="113" t="s">
        <v>472</v>
      </c>
      <c r="C93" s="112"/>
      <c r="D93" s="120"/>
      <c r="E93" s="112"/>
      <c r="F93" s="111" t="s">
        <v>428</v>
      </c>
    </row>
    <row r="94" customFormat="false" ht="12.8" hidden="false" customHeight="false" outlineLevel="0" collapsed="false">
      <c r="A94" s="116" t="s">
        <v>473</v>
      </c>
      <c r="B94" s="119" t="s">
        <v>434</v>
      </c>
      <c r="C94" s="112" t="n">
        <v>2583.528</v>
      </c>
      <c r="D94" s="120" t="n">
        <f aca="false">C94/8760</f>
        <v>0.294923287671233</v>
      </c>
      <c r="E94" s="112" t="s">
        <v>474</v>
      </c>
      <c r="F94" s="111" t="s">
        <v>428</v>
      </c>
    </row>
    <row r="95" customFormat="false" ht="12.8" hidden="false" customHeight="false" outlineLevel="0" collapsed="false">
      <c r="A95" s="116" t="s">
        <v>475</v>
      </c>
      <c r="B95" s="119" t="s">
        <v>435</v>
      </c>
      <c r="C95" s="112"/>
      <c r="D95" s="120"/>
      <c r="E95" s="112"/>
      <c r="F95" s="111" t="s">
        <v>428</v>
      </c>
    </row>
    <row r="96" customFormat="false" ht="12.8" hidden="false" customHeight="false" outlineLevel="0" collapsed="false">
      <c r="A96" s="116" t="s">
        <v>476</v>
      </c>
      <c r="B96" s="113" t="s">
        <v>477</v>
      </c>
      <c r="C96" s="112" t="n">
        <v>2583.528</v>
      </c>
      <c r="D96" s="120" t="n">
        <f aca="false">C96/8760</f>
        <v>0.294923287671233</v>
      </c>
      <c r="E96" s="112"/>
      <c r="F96" s="115"/>
    </row>
    <row r="97" customFormat="false" ht="12.8" hidden="false" customHeight="false" outlineLevel="0" collapsed="false">
      <c r="A97" s="116"/>
      <c r="B97" s="113" t="s">
        <v>389</v>
      </c>
      <c r="C97" s="112"/>
      <c r="D97" s="120"/>
      <c r="E97" s="112"/>
      <c r="F97" s="115"/>
    </row>
    <row r="98" customFormat="false" ht="12.8" hidden="false" customHeight="false" outlineLevel="0" collapsed="false">
      <c r="A98" s="116" t="s">
        <v>478</v>
      </c>
      <c r="B98" s="113" t="s">
        <v>391</v>
      </c>
      <c r="C98" s="112"/>
      <c r="D98" s="120"/>
      <c r="E98" s="112"/>
      <c r="F98" s="115"/>
    </row>
    <row r="99" customFormat="false" ht="12.8" hidden="false" customHeight="false" outlineLevel="0" collapsed="false">
      <c r="A99" s="116" t="s">
        <v>479</v>
      </c>
      <c r="B99" s="113" t="s">
        <v>393</v>
      </c>
      <c r="C99" s="112" t="n">
        <v>2583.528</v>
      </c>
      <c r="D99" s="120" t="n">
        <f aca="false">C99/8760</f>
        <v>0.294923287671233</v>
      </c>
      <c r="E99" s="112"/>
      <c r="F99" s="115"/>
    </row>
    <row r="100" customFormat="false" ht="12.8" hidden="false" customHeight="false" outlineLevel="0" collapsed="false">
      <c r="A100" s="116"/>
      <c r="B100" s="113" t="s">
        <v>389</v>
      </c>
      <c r="C100" s="112"/>
      <c r="D100" s="120"/>
      <c r="E100" s="112"/>
      <c r="F100" s="115"/>
    </row>
    <row r="101" customFormat="false" ht="12.8" hidden="false" customHeight="false" outlineLevel="0" collapsed="false">
      <c r="A101" s="116" t="s">
        <v>480</v>
      </c>
      <c r="B101" s="113" t="s">
        <v>395</v>
      </c>
      <c r="C101" s="112" t="n">
        <v>2583.528</v>
      </c>
      <c r="D101" s="120" t="n">
        <f aca="false">C101/8760</f>
        <v>0.294923287671233</v>
      </c>
      <c r="E101" s="112"/>
      <c r="F101" s="117"/>
    </row>
    <row r="102" customFormat="false" ht="12.8" hidden="false" customHeight="false" outlineLevel="0" collapsed="false">
      <c r="A102" s="116" t="s">
        <v>481</v>
      </c>
      <c r="B102" s="114" t="s">
        <v>397</v>
      </c>
      <c r="C102" s="112"/>
      <c r="D102" s="120"/>
      <c r="E102" s="112"/>
      <c r="F102" s="115"/>
    </row>
    <row r="103" customFormat="false" ht="12.8" hidden="false" customHeight="false" outlineLevel="0" collapsed="false">
      <c r="A103" s="116"/>
      <c r="B103" s="114"/>
      <c r="C103" s="112"/>
      <c r="D103" s="120"/>
      <c r="E103" s="112"/>
      <c r="F103" s="115"/>
    </row>
    <row r="104" customFormat="false" ht="12.8" hidden="false" customHeight="false" outlineLevel="0" collapsed="false">
      <c r="A104" s="116" t="s">
        <v>482</v>
      </c>
      <c r="B104" s="114" t="s">
        <v>416</v>
      </c>
      <c r="C104" s="112" t="n">
        <v>74.768</v>
      </c>
      <c r="D104" s="120" t="n">
        <f aca="false">C104/8760</f>
        <v>0.0085351598173516</v>
      </c>
      <c r="E104" s="112"/>
      <c r="F104" s="115"/>
    </row>
    <row r="105" customFormat="false" ht="12.8" hidden="false" customHeight="false" outlineLevel="0" collapsed="false">
      <c r="A105" s="116" t="s">
        <v>483</v>
      </c>
      <c r="B105" s="114" t="s">
        <v>417</v>
      </c>
      <c r="C105" s="112" t="n">
        <v>2099.314</v>
      </c>
      <c r="D105" s="120" t="n">
        <f aca="false">C105/8760</f>
        <v>0.239647716894977</v>
      </c>
      <c r="E105" s="112"/>
      <c r="F105" s="115"/>
    </row>
    <row r="106" customFormat="false" ht="12.8" hidden="false" customHeight="false" outlineLevel="0" collapsed="false">
      <c r="A106" s="116"/>
      <c r="B106" s="114" t="s">
        <v>400</v>
      </c>
      <c r="C106" s="112"/>
      <c r="D106" s="120"/>
      <c r="E106" s="112"/>
      <c r="F106" s="115"/>
    </row>
    <row r="107" customFormat="false" ht="12.8" hidden="false" customHeight="false" outlineLevel="0" collapsed="false">
      <c r="A107" s="116" t="s">
        <v>484</v>
      </c>
      <c r="B107" s="114" t="s">
        <v>402</v>
      </c>
      <c r="C107" s="112" t="n">
        <v>396.444</v>
      </c>
      <c r="D107" s="120" t="n">
        <f aca="false">C107/8760</f>
        <v>0.0452561643835617</v>
      </c>
      <c r="E107" s="112"/>
      <c r="F107" s="115"/>
    </row>
    <row r="108" customFormat="false" ht="12.8" hidden="false" customHeight="false" outlineLevel="0" collapsed="false">
      <c r="A108" s="116" t="s">
        <v>485</v>
      </c>
      <c r="B108" s="114" t="s">
        <v>404</v>
      </c>
      <c r="C108" s="112" t="n">
        <v>1702.87</v>
      </c>
      <c r="D108" s="120" t="n">
        <f aca="false">C108/8760</f>
        <v>0.194391552511416</v>
      </c>
      <c r="E108" s="112"/>
      <c r="F108" s="115"/>
    </row>
    <row r="109" customFormat="false" ht="12.8" hidden="false" customHeight="false" outlineLevel="0" collapsed="false">
      <c r="A109" s="116"/>
      <c r="B109" s="114" t="s">
        <v>400</v>
      </c>
      <c r="C109" s="112"/>
      <c r="D109" s="120"/>
      <c r="E109" s="112"/>
      <c r="F109" s="115"/>
    </row>
    <row r="110" customFormat="false" ht="12.8" hidden="false" customHeight="false" outlineLevel="0" collapsed="false">
      <c r="A110" s="116" t="s">
        <v>486</v>
      </c>
      <c r="B110" s="114" t="s">
        <v>395</v>
      </c>
      <c r="C110" s="112" t="n">
        <v>1702.87</v>
      </c>
      <c r="D110" s="120" t="n">
        <f aca="false">C110/8760</f>
        <v>0.194391552511416</v>
      </c>
      <c r="E110" s="112"/>
      <c r="F110" s="115"/>
    </row>
    <row r="111" customFormat="false" ht="12.8" hidden="false" customHeight="false" outlineLevel="0" collapsed="false">
      <c r="A111" s="118" t="s">
        <v>487</v>
      </c>
      <c r="B111" s="115" t="s">
        <v>488</v>
      </c>
      <c r="C111" s="111" t="n">
        <f aca="false">C110-C101</f>
        <v>-880.658</v>
      </c>
      <c r="D111" s="121" t="n">
        <f aca="false">C111/8760</f>
        <v>-0.100531735159817</v>
      </c>
      <c r="E111" s="111"/>
      <c r="F111" s="115"/>
    </row>
    <row r="112" customFormat="false" ht="12.8" hidden="false" customHeight="false" outlineLevel="0" collapsed="false">
      <c r="A112" s="118" t="s">
        <v>489</v>
      </c>
      <c r="B112" s="115" t="s">
        <v>397</v>
      </c>
      <c r="C112" s="111"/>
      <c r="D112" s="121"/>
      <c r="E112" s="111"/>
      <c r="F112" s="115"/>
    </row>
    <row r="113" customFormat="false" ht="12.8" hidden="false" customHeight="false" outlineLevel="0" collapsed="false">
      <c r="A113" s="118" t="s">
        <v>490</v>
      </c>
      <c r="B113" s="115" t="s">
        <v>491</v>
      </c>
      <c r="C113" s="111"/>
      <c r="D113" s="121"/>
      <c r="E113" s="111"/>
      <c r="F113" s="115"/>
    </row>
    <row r="114" customFormat="false" ht="12.8" hidden="false" customHeight="false" outlineLevel="0" collapsed="false">
      <c r="A114" s="118"/>
      <c r="B114" s="115"/>
      <c r="C114" s="111"/>
      <c r="D114" s="111"/>
      <c r="E114" s="111"/>
      <c r="F114" s="115"/>
    </row>
    <row r="115" customFormat="false" ht="12.8" hidden="false" customHeight="false" outlineLevel="0" collapsed="false">
      <c r="A115" s="118" t="s">
        <v>492</v>
      </c>
      <c r="B115" s="115" t="s">
        <v>493</v>
      </c>
      <c r="C115" s="111"/>
      <c r="D115" s="111"/>
      <c r="E115" s="111"/>
      <c r="F115" s="111" t="s">
        <v>428</v>
      </c>
    </row>
    <row r="116" customFormat="false" ht="12.8" hidden="false" customHeight="false" outlineLevel="0" collapsed="false">
      <c r="A116" s="118" t="s">
        <v>494</v>
      </c>
      <c r="B116" s="122" t="s">
        <v>435</v>
      </c>
      <c r="C116" s="111"/>
      <c r="D116" s="111"/>
      <c r="E116" s="111"/>
      <c r="F116" s="111" t="s">
        <v>428</v>
      </c>
    </row>
    <row r="117" customFormat="false" ht="12.8" hidden="false" customHeight="false" outlineLevel="0" collapsed="false">
      <c r="A117" s="118" t="s">
        <v>495</v>
      </c>
      <c r="B117" s="115" t="s">
        <v>496</v>
      </c>
      <c r="C117" s="111"/>
      <c r="D117" s="111"/>
      <c r="E117" s="111"/>
      <c r="F117" s="115"/>
    </row>
    <row r="118" customFormat="false" ht="12.8" hidden="false" customHeight="false" outlineLevel="0" collapsed="false">
      <c r="A118" s="118"/>
      <c r="B118" s="115" t="s">
        <v>389</v>
      </c>
      <c r="C118" s="111"/>
      <c r="D118" s="111"/>
      <c r="E118" s="111"/>
      <c r="F118" s="115"/>
    </row>
    <row r="119" customFormat="false" ht="12.8" hidden="false" customHeight="false" outlineLevel="0" collapsed="false">
      <c r="A119" s="118" t="s">
        <v>497</v>
      </c>
      <c r="B119" s="115" t="s">
        <v>391</v>
      </c>
      <c r="C119" s="111"/>
      <c r="D119" s="111"/>
      <c r="E119" s="111"/>
      <c r="F119" s="115"/>
    </row>
    <row r="120" customFormat="false" ht="12.8" hidden="false" customHeight="false" outlineLevel="0" collapsed="false">
      <c r="A120" s="118" t="s">
        <v>498</v>
      </c>
      <c r="B120" s="115" t="s">
        <v>393</v>
      </c>
      <c r="C120" s="111"/>
      <c r="D120" s="111"/>
      <c r="E120" s="111"/>
      <c r="F120" s="115"/>
    </row>
    <row r="121" customFormat="false" ht="12.8" hidden="false" customHeight="false" outlineLevel="0" collapsed="false">
      <c r="A121" s="118"/>
      <c r="B121" s="115" t="s">
        <v>389</v>
      </c>
      <c r="C121" s="111"/>
      <c r="D121" s="111"/>
      <c r="E121" s="111"/>
      <c r="F121" s="115"/>
    </row>
    <row r="122" customFormat="false" ht="12.8" hidden="false" customHeight="false" outlineLevel="0" collapsed="false">
      <c r="A122" s="118" t="s">
        <v>499</v>
      </c>
      <c r="B122" s="115" t="s">
        <v>395</v>
      </c>
      <c r="C122" s="111"/>
      <c r="D122" s="111"/>
      <c r="E122" s="111"/>
      <c r="F122" s="115"/>
    </row>
    <row r="123" customFormat="false" ht="12.8" hidden="false" customHeight="false" outlineLevel="0" collapsed="false">
      <c r="A123" s="118" t="s">
        <v>500</v>
      </c>
      <c r="B123" s="115" t="s">
        <v>397</v>
      </c>
      <c r="C123" s="111"/>
      <c r="D123" s="111"/>
      <c r="E123" s="111"/>
      <c r="F123" s="115"/>
    </row>
    <row r="124" customFormat="false" ht="12.8" hidden="false" customHeight="false" outlineLevel="0" collapsed="false">
      <c r="A124" s="118"/>
      <c r="B124" s="115"/>
      <c r="C124" s="111"/>
      <c r="D124" s="111"/>
      <c r="E124" s="111"/>
      <c r="F124" s="115"/>
    </row>
    <row r="125" customFormat="false" ht="12.8" hidden="false" customHeight="false" outlineLevel="0" collapsed="false">
      <c r="A125" s="118" t="s">
        <v>501</v>
      </c>
      <c r="B125" s="115" t="s">
        <v>416</v>
      </c>
      <c r="C125" s="111"/>
      <c r="D125" s="111"/>
      <c r="E125" s="111"/>
      <c r="F125" s="115"/>
    </row>
    <row r="126" customFormat="false" ht="12.8" hidden="false" customHeight="false" outlineLevel="0" collapsed="false">
      <c r="A126" s="118" t="s">
        <v>502</v>
      </c>
      <c r="B126" s="115" t="s">
        <v>417</v>
      </c>
      <c r="C126" s="111"/>
      <c r="D126" s="111"/>
      <c r="E126" s="111"/>
      <c r="F126" s="115"/>
    </row>
    <row r="127" customFormat="false" ht="12.8" hidden="false" customHeight="false" outlineLevel="0" collapsed="false">
      <c r="A127" s="118"/>
      <c r="B127" s="115" t="s">
        <v>400</v>
      </c>
      <c r="C127" s="111"/>
      <c r="D127" s="111"/>
      <c r="E127" s="111"/>
      <c r="F127" s="115"/>
    </row>
    <row r="128" customFormat="false" ht="12.8" hidden="false" customHeight="false" outlineLevel="0" collapsed="false">
      <c r="A128" s="118" t="s">
        <v>503</v>
      </c>
      <c r="B128" s="115" t="s">
        <v>402</v>
      </c>
      <c r="C128" s="111"/>
      <c r="D128" s="111"/>
      <c r="E128" s="111"/>
      <c r="F128" s="115"/>
    </row>
    <row r="129" customFormat="false" ht="12.8" hidden="false" customHeight="false" outlineLevel="0" collapsed="false">
      <c r="A129" s="118" t="s">
        <v>504</v>
      </c>
      <c r="B129" s="115" t="s">
        <v>404</v>
      </c>
      <c r="C129" s="111"/>
      <c r="D129" s="111"/>
      <c r="E129" s="111"/>
      <c r="F129" s="115"/>
    </row>
    <row r="130" customFormat="false" ht="12.8" hidden="false" customHeight="false" outlineLevel="0" collapsed="false">
      <c r="A130" s="118"/>
      <c r="B130" s="115" t="s">
        <v>400</v>
      </c>
      <c r="C130" s="111"/>
      <c r="D130" s="111"/>
      <c r="E130" s="111"/>
      <c r="F130" s="115"/>
    </row>
    <row r="131" customFormat="false" ht="12.8" hidden="false" customHeight="false" outlineLevel="0" collapsed="false">
      <c r="A131" s="118" t="s">
        <v>505</v>
      </c>
      <c r="B131" s="115" t="s">
        <v>395</v>
      </c>
      <c r="C131" s="111"/>
      <c r="D131" s="111"/>
      <c r="E131" s="111"/>
      <c r="F131" s="115"/>
    </row>
    <row r="132" customFormat="false" ht="12.8" hidden="false" customHeight="false" outlineLevel="0" collapsed="false">
      <c r="A132" s="118" t="s">
        <v>506</v>
      </c>
      <c r="B132" s="115" t="s">
        <v>507</v>
      </c>
      <c r="C132" s="111"/>
      <c r="D132" s="111"/>
      <c r="E132" s="111"/>
      <c r="F132" s="115"/>
    </row>
    <row r="133" customFormat="false" ht="12.8" hidden="false" customHeight="false" outlineLevel="0" collapsed="false">
      <c r="A133" s="118" t="s">
        <v>508</v>
      </c>
      <c r="B133" s="115" t="s">
        <v>397</v>
      </c>
      <c r="C133" s="111"/>
      <c r="D133" s="111"/>
      <c r="E133" s="111"/>
      <c r="F133" s="115"/>
    </row>
    <row r="134" customFormat="false" ht="12.8" hidden="false" customHeight="false" outlineLevel="0" collapsed="false">
      <c r="A134" s="118" t="s">
        <v>509</v>
      </c>
      <c r="B134" s="115" t="s">
        <v>510</v>
      </c>
      <c r="C134" s="111"/>
      <c r="D134" s="111"/>
      <c r="E134" s="111"/>
      <c r="F134" s="115"/>
    </row>
    <row r="136" s="108" customFormat="true" ht="12.8" hidden="false" customHeight="true" outlineLevel="0" collapsed="false">
      <c r="A136" s="0"/>
      <c r="B136" s="14" t="s">
        <v>45</v>
      </c>
      <c r="C136" s="14"/>
      <c r="D136" s="14"/>
      <c r="E136" s="14"/>
      <c r="F136" s="14"/>
      <c r="G136" s="14"/>
      <c r="H136" s="14"/>
      <c r="I136" s="15"/>
      <c r="J136" s="15"/>
      <c r="K136" s="15"/>
      <c r="L136" s="15"/>
      <c r="M136" s="15"/>
      <c r="N136" s="15"/>
      <c r="O136" s="15"/>
      <c r="AJP136" s="0"/>
      <c r="AJQ136" s="0"/>
      <c r="AJR136" s="0"/>
      <c r="AJS136" s="0"/>
      <c r="AJT136" s="0"/>
      <c r="AJU136" s="0"/>
      <c r="AJV136" s="0"/>
      <c r="AJW136" s="0"/>
      <c r="AJX136" s="0"/>
      <c r="AJY136" s="0"/>
      <c r="AJZ136" s="0"/>
      <c r="AKA136" s="0"/>
      <c r="AKB136" s="0"/>
      <c r="AKC136" s="0"/>
      <c r="AKD136" s="0"/>
      <c r="AKE136" s="0"/>
      <c r="AKF136" s="0"/>
      <c r="AKG136" s="0"/>
      <c r="AKH136" s="0"/>
      <c r="AKI136" s="0"/>
      <c r="AKJ136" s="0"/>
      <c r="AKK136" s="0"/>
      <c r="AKL136" s="0"/>
      <c r="AKM136" s="0"/>
      <c r="AKN136" s="0"/>
      <c r="AKO136" s="0"/>
      <c r="AKP136" s="0"/>
      <c r="AKQ136" s="0"/>
      <c r="AKR136" s="0"/>
      <c r="AKS136" s="0"/>
      <c r="AKT136" s="0"/>
      <c r="AKU136" s="0"/>
      <c r="AKV136" s="0"/>
      <c r="AKW136" s="0"/>
      <c r="AKX136" s="0"/>
      <c r="AKY136" s="0"/>
      <c r="AKZ136" s="0"/>
      <c r="ALA136" s="0"/>
      <c r="ALB136" s="0"/>
      <c r="ALC136" s="0"/>
      <c r="ALD136" s="0"/>
      <c r="ALE136" s="0"/>
      <c r="ALF136" s="0"/>
      <c r="ALG136" s="0"/>
      <c r="ALH136" s="0"/>
      <c r="ALI136" s="0"/>
      <c r="ALJ136" s="0"/>
      <c r="ALK136" s="0"/>
      <c r="ALL136" s="0"/>
      <c r="ALM136" s="0"/>
      <c r="ALN136" s="0"/>
      <c r="ALO136" s="0"/>
      <c r="ALP136" s="0"/>
      <c r="ALQ136" s="0"/>
      <c r="ALR136" s="0"/>
      <c r="ALS136" s="0"/>
      <c r="ALT136" s="0"/>
      <c r="ALU136" s="0"/>
      <c r="ALV136" s="0"/>
      <c r="ALW136" s="0"/>
      <c r="ALX136" s="0"/>
      <c r="ALY136" s="0"/>
      <c r="ALZ136" s="0"/>
      <c r="AMA136" s="0"/>
      <c r="AMB136" s="0"/>
      <c r="AMC136" s="0"/>
      <c r="AMD136" s="0"/>
      <c r="AME136" s="0"/>
      <c r="AMF136" s="0"/>
      <c r="AMG136" s="0"/>
      <c r="AMH136" s="0"/>
      <c r="AMI136" s="0"/>
      <c r="AMJ136" s="0"/>
    </row>
    <row r="137" s="108" customFormat="true" ht="12.8" hidden="false" customHeight="false" outlineLevel="0" collapsed="false">
      <c r="A137" s="0"/>
      <c r="B137" s="14"/>
      <c r="C137" s="14"/>
      <c r="D137" s="14"/>
      <c r="E137" s="14"/>
      <c r="F137" s="14"/>
      <c r="G137" s="14"/>
      <c r="H137" s="14"/>
      <c r="I137" s="15"/>
      <c r="J137" s="15"/>
      <c r="K137" s="15"/>
      <c r="L137" s="15"/>
      <c r="M137" s="15"/>
      <c r="N137" s="15"/>
      <c r="O137" s="15"/>
      <c r="AJP137" s="0"/>
      <c r="AJQ137" s="0"/>
      <c r="AJR137" s="0"/>
      <c r="AJS137" s="0"/>
      <c r="AJT137" s="0"/>
      <c r="AJU137" s="0"/>
      <c r="AJV137" s="0"/>
      <c r="AJW137" s="0"/>
      <c r="AJX137" s="0"/>
      <c r="AJY137" s="0"/>
      <c r="AJZ137" s="0"/>
      <c r="AKA137" s="0"/>
      <c r="AKB137" s="0"/>
      <c r="AKC137" s="0"/>
      <c r="AKD137" s="0"/>
      <c r="AKE137" s="0"/>
      <c r="AKF137" s="0"/>
      <c r="AKG137" s="0"/>
      <c r="AKH137" s="0"/>
      <c r="AKI137" s="0"/>
      <c r="AKJ137" s="0"/>
      <c r="AKK137" s="0"/>
      <c r="AKL137" s="0"/>
      <c r="AKM137" s="0"/>
      <c r="AKN137" s="0"/>
      <c r="AKO137" s="0"/>
      <c r="AKP137" s="0"/>
      <c r="AKQ137" s="0"/>
      <c r="AKR137" s="0"/>
      <c r="AKS137" s="0"/>
      <c r="AKT137" s="0"/>
      <c r="AKU137" s="0"/>
      <c r="AKV137" s="0"/>
      <c r="AKW137" s="0"/>
      <c r="AKX137" s="0"/>
      <c r="AKY137" s="0"/>
      <c r="AKZ137" s="0"/>
      <c r="ALA137" s="0"/>
      <c r="ALB137" s="0"/>
      <c r="ALC137" s="0"/>
      <c r="ALD137" s="0"/>
      <c r="ALE137" s="0"/>
      <c r="ALF137" s="0"/>
      <c r="ALG137" s="0"/>
      <c r="ALH137" s="0"/>
      <c r="ALI137" s="0"/>
      <c r="ALJ137" s="0"/>
      <c r="ALK137" s="0"/>
      <c r="ALL137" s="0"/>
      <c r="ALM137" s="0"/>
      <c r="ALN137" s="0"/>
      <c r="ALO137" s="0"/>
      <c r="ALP137" s="0"/>
      <c r="ALQ137" s="0"/>
      <c r="ALR137" s="0"/>
      <c r="ALS137" s="0"/>
      <c r="ALT137" s="0"/>
      <c r="ALU137" s="0"/>
      <c r="ALV137" s="0"/>
      <c r="ALW137" s="0"/>
      <c r="ALX137" s="0"/>
      <c r="ALY137" s="0"/>
      <c r="ALZ137" s="0"/>
      <c r="AMA137" s="0"/>
      <c r="AMB137" s="0"/>
      <c r="AMC137" s="0"/>
      <c r="AMD137" s="0"/>
      <c r="AME137" s="0"/>
      <c r="AMF137" s="0"/>
      <c r="AMG137" s="0"/>
      <c r="AMH137" s="0"/>
      <c r="AMI137" s="0"/>
      <c r="AMJ137" s="0"/>
    </row>
    <row r="138" s="108" customFormat="true" ht="12.8" hidden="false" customHeight="false" outlineLevel="0" collapsed="false">
      <c r="A138" s="0"/>
      <c r="B138" s="14" t="s">
        <v>46</v>
      </c>
      <c r="C138" s="14"/>
      <c r="D138" s="14"/>
      <c r="E138" s="14"/>
      <c r="F138" s="14"/>
      <c r="G138" s="14"/>
      <c r="H138" s="14"/>
      <c r="I138" s="15"/>
      <c r="J138" s="15"/>
      <c r="K138" s="15"/>
      <c r="L138" s="15"/>
      <c r="M138" s="15"/>
      <c r="N138" s="15"/>
      <c r="O138" s="15"/>
      <c r="AJP138" s="0"/>
      <c r="AJQ138" s="0"/>
      <c r="AJR138" s="0"/>
      <c r="AJS138" s="0"/>
      <c r="AJT138" s="0"/>
      <c r="AJU138" s="0"/>
      <c r="AJV138" s="0"/>
      <c r="AJW138" s="0"/>
      <c r="AJX138" s="0"/>
      <c r="AJY138" s="0"/>
      <c r="AJZ138" s="0"/>
      <c r="AKA138" s="0"/>
      <c r="AKB138" s="0"/>
      <c r="AKC138" s="0"/>
      <c r="AKD138" s="0"/>
      <c r="AKE138" s="0"/>
      <c r="AKF138" s="0"/>
      <c r="AKG138" s="0"/>
      <c r="AKH138" s="0"/>
      <c r="AKI138" s="0"/>
      <c r="AKJ138" s="0"/>
      <c r="AKK138" s="0"/>
      <c r="AKL138" s="0"/>
      <c r="AKM138" s="0"/>
      <c r="AKN138" s="0"/>
      <c r="AKO138" s="0"/>
      <c r="AKP138" s="0"/>
      <c r="AKQ138" s="0"/>
      <c r="AKR138" s="0"/>
      <c r="AKS138" s="0"/>
      <c r="AKT138" s="0"/>
      <c r="AKU138" s="0"/>
      <c r="AKV138" s="0"/>
      <c r="AKW138" s="0"/>
      <c r="AKX138" s="0"/>
      <c r="AKY138" s="0"/>
      <c r="AKZ138" s="0"/>
      <c r="ALA138" s="0"/>
      <c r="ALB138" s="0"/>
      <c r="ALC138" s="0"/>
      <c r="ALD138" s="0"/>
      <c r="ALE138" s="0"/>
      <c r="ALF138" s="0"/>
      <c r="ALG138" s="0"/>
      <c r="ALH138" s="0"/>
      <c r="ALI138" s="0"/>
      <c r="ALJ138" s="0"/>
      <c r="ALK138" s="0"/>
      <c r="ALL138" s="0"/>
      <c r="ALM138" s="0"/>
      <c r="ALN138" s="0"/>
      <c r="ALO138" s="0"/>
      <c r="ALP138" s="0"/>
      <c r="ALQ138" s="0"/>
      <c r="ALR138" s="0"/>
      <c r="ALS138" s="0"/>
      <c r="ALT138" s="0"/>
      <c r="ALU138" s="0"/>
      <c r="ALV138" s="0"/>
      <c r="ALW138" s="0"/>
      <c r="ALX138" s="0"/>
      <c r="ALY138" s="0"/>
      <c r="ALZ138" s="0"/>
      <c r="AMA138" s="0"/>
      <c r="AMB138" s="0"/>
      <c r="AMC138" s="0"/>
      <c r="AMD138" s="0"/>
      <c r="AME138" s="0"/>
      <c r="AMF138" s="0"/>
      <c r="AMG138" s="0"/>
      <c r="AMH138" s="0"/>
      <c r="AMI138" s="0"/>
      <c r="AMJ138" s="0"/>
    </row>
    <row r="139" s="108" customFormat="true" ht="12.8" hidden="false" customHeight="false" outlineLevel="0" collapsed="false">
      <c r="A139" s="0"/>
      <c r="B139" s="14"/>
      <c r="C139" s="14"/>
      <c r="D139" s="14"/>
      <c r="E139" s="14"/>
      <c r="F139" s="14"/>
      <c r="G139" s="14"/>
      <c r="H139" s="14"/>
      <c r="I139" s="15"/>
      <c r="J139" s="15"/>
      <c r="K139" s="15"/>
      <c r="L139" s="15"/>
      <c r="M139" s="15"/>
      <c r="N139" s="15"/>
      <c r="O139" s="15"/>
      <c r="AJP139" s="0"/>
      <c r="AJQ139" s="0"/>
      <c r="AJR139" s="0"/>
      <c r="AJS139" s="0"/>
      <c r="AJT139" s="0"/>
      <c r="AJU139" s="0"/>
      <c r="AJV139" s="0"/>
      <c r="AJW139" s="0"/>
      <c r="AJX139" s="0"/>
      <c r="AJY139" s="0"/>
      <c r="AJZ139" s="0"/>
      <c r="AKA139" s="0"/>
      <c r="AKB139" s="0"/>
      <c r="AKC139" s="0"/>
      <c r="AKD139" s="0"/>
      <c r="AKE139" s="0"/>
      <c r="AKF139" s="0"/>
      <c r="AKG139" s="0"/>
      <c r="AKH139" s="0"/>
      <c r="AKI139" s="0"/>
      <c r="AKJ139" s="0"/>
      <c r="AKK139" s="0"/>
      <c r="AKL139" s="0"/>
      <c r="AKM139" s="0"/>
      <c r="AKN139" s="0"/>
      <c r="AKO139" s="0"/>
      <c r="AKP139" s="0"/>
      <c r="AKQ139" s="0"/>
      <c r="AKR139" s="0"/>
      <c r="AKS139" s="0"/>
      <c r="AKT139" s="0"/>
      <c r="AKU139" s="0"/>
      <c r="AKV139" s="0"/>
      <c r="AKW139" s="0"/>
      <c r="AKX139" s="0"/>
      <c r="AKY139" s="0"/>
      <c r="AKZ139" s="0"/>
      <c r="ALA139" s="0"/>
      <c r="ALB139" s="0"/>
      <c r="ALC139" s="0"/>
      <c r="ALD139" s="0"/>
      <c r="ALE139" s="0"/>
      <c r="ALF139" s="0"/>
      <c r="ALG139" s="0"/>
      <c r="ALH139" s="0"/>
      <c r="ALI139" s="0"/>
      <c r="ALJ139" s="0"/>
      <c r="ALK139" s="0"/>
      <c r="ALL139" s="0"/>
      <c r="ALM139" s="0"/>
      <c r="ALN139" s="0"/>
      <c r="ALO139" s="0"/>
      <c r="ALP139" s="0"/>
      <c r="ALQ139" s="0"/>
      <c r="ALR139" s="0"/>
      <c r="ALS139" s="0"/>
      <c r="ALT139" s="0"/>
      <c r="ALU139" s="0"/>
      <c r="ALV139" s="0"/>
      <c r="ALW139" s="0"/>
      <c r="ALX139" s="0"/>
      <c r="ALY139" s="0"/>
      <c r="ALZ139" s="0"/>
      <c r="AMA139" s="0"/>
      <c r="AMB139" s="0"/>
      <c r="AMC139" s="0"/>
      <c r="AMD139" s="0"/>
      <c r="AME139" s="0"/>
      <c r="AMF139" s="0"/>
      <c r="AMG139" s="0"/>
      <c r="AMH139" s="0"/>
      <c r="AMI139" s="0"/>
      <c r="AMJ139" s="0"/>
    </row>
    <row r="140" s="108" customFormat="true" ht="12.8" hidden="false" customHeight="false" outlineLevel="0" collapsed="false">
      <c r="A140" s="0"/>
      <c r="B140" s="14" t="s">
        <v>254</v>
      </c>
      <c r="C140" s="14"/>
      <c r="D140" s="14"/>
      <c r="E140" s="14"/>
      <c r="F140" s="14"/>
      <c r="G140" s="14"/>
      <c r="H140" s="14"/>
      <c r="I140" s="15"/>
      <c r="J140" s="15"/>
      <c r="K140" s="15"/>
      <c r="L140" s="15"/>
      <c r="M140" s="15"/>
      <c r="N140" s="15"/>
      <c r="O140" s="15"/>
      <c r="AJP140" s="0"/>
      <c r="AJQ140" s="0"/>
      <c r="AJR140" s="0"/>
      <c r="AJS140" s="0"/>
      <c r="AJT140" s="0"/>
      <c r="AJU140" s="0"/>
      <c r="AJV140" s="0"/>
      <c r="AJW140" s="0"/>
      <c r="AJX140" s="0"/>
      <c r="AJY140" s="0"/>
      <c r="AJZ140" s="0"/>
      <c r="AKA140" s="0"/>
      <c r="AKB140" s="0"/>
      <c r="AKC140" s="0"/>
      <c r="AKD140" s="0"/>
      <c r="AKE140" s="0"/>
      <c r="AKF140" s="0"/>
      <c r="AKG140" s="0"/>
      <c r="AKH140" s="0"/>
      <c r="AKI140" s="0"/>
      <c r="AKJ140" s="0"/>
      <c r="AKK140" s="0"/>
      <c r="AKL140" s="0"/>
      <c r="AKM140" s="0"/>
      <c r="AKN140" s="0"/>
      <c r="AKO140" s="0"/>
      <c r="AKP140" s="0"/>
      <c r="AKQ140" s="0"/>
      <c r="AKR140" s="0"/>
      <c r="AKS140" s="0"/>
      <c r="AKT140" s="0"/>
      <c r="AKU140" s="0"/>
      <c r="AKV140" s="0"/>
      <c r="AKW140" s="0"/>
      <c r="AKX140" s="0"/>
      <c r="AKY140" s="0"/>
      <c r="AKZ140" s="0"/>
      <c r="ALA140" s="0"/>
      <c r="ALB140" s="0"/>
      <c r="ALC140" s="0"/>
      <c r="ALD140" s="0"/>
      <c r="ALE140" s="0"/>
      <c r="ALF140" s="0"/>
      <c r="ALG140" s="0"/>
      <c r="ALH140" s="0"/>
      <c r="ALI140" s="0"/>
      <c r="ALJ140" s="0"/>
      <c r="ALK140" s="0"/>
      <c r="ALL140" s="0"/>
      <c r="ALM140" s="0"/>
      <c r="ALN140" s="0"/>
      <c r="ALO140" s="0"/>
      <c r="ALP140" s="0"/>
      <c r="ALQ140" s="0"/>
      <c r="ALR140" s="0"/>
      <c r="ALS140" s="0"/>
      <c r="ALT140" s="0"/>
      <c r="ALU140" s="0"/>
      <c r="ALV140" s="0"/>
      <c r="ALW140" s="0"/>
      <c r="ALX140" s="0"/>
      <c r="ALY140" s="0"/>
      <c r="ALZ140" s="0"/>
      <c r="AMA140" s="0"/>
      <c r="AMB140" s="0"/>
      <c r="AMC140" s="0"/>
      <c r="AMD140" s="0"/>
      <c r="AME140" s="0"/>
      <c r="AMF140" s="0"/>
      <c r="AMG140" s="0"/>
      <c r="AMH140" s="0"/>
      <c r="AMI140" s="0"/>
      <c r="AMJ140" s="0"/>
    </row>
  </sheetData>
  <mergeCells count="7">
    <mergeCell ref="A1:E1"/>
    <mergeCell ref="A4:F4"/>
    <mergeCell ref="B136:H136"/>
    <mergeCell ref="B137:H137"/>
    <mergeCell ref="B138:H138"/>
    <mergeCell ref="B139:H139"/>
    <mergeCell ref="B140:H140"/>
  </mergeCells>
  <printOptions headings="false" gridLines="false" gridLinesSet="true" horizontalCentered="false" verticalCentered="false"/>
  <pageMargins left="0.309722222222222" right="0.259722222222222" top="0.251388888888889" bottom="0.31875" header="0.511805555555555" footer="0.511805555555555"/>
  <pageSetup paperSize="9" scale="100" firstPageNumber="0" fitToWidth="1" fitToHeight="2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A1:W62"/>
  <sheetViews>
    <sheetView windowProtection="false" showFormulas="false" showGridLines="true" showRowColHeaders="true" showZeros="true" rightToLeft="false" tabSelected="false" showOutlineSymbols="true" defaultGridColor="true" view="pageBreakPreview" topLeftCell="C58" colorId="64" zoomScale="80" zoomScaleNormal="85" zoomScalePageLayoutView="80" workbookViewId="0">
      <selection pane="topLeft" activeCell="J49" activeCellId="0" sqref="J49"/>
    </sheetView>
  </sheetViews>
  <sheetFormatPr defaultRowHeight="12.8"/>
  <cols>
    <col collapsed="false" hidden="false" max="1025" min="1" style="0" width="8.75"/>
  </cols>
  <sheetData>
    <row r="1" customFormat="false" ht="12.8" hidden="false" customHeight="false" outlineLevel="0" collapsed="false">
      <c r="T1" s="123" t="s">
        <v>511</v>
      </c>
      <c r="U1" s="123"/>
      <c r="V1" s="123"/>
      <c r="W1" s="123"/>
    </row>
    <row r="2" customFormat="false" ht="12.8" hidden="false" customHeight="false" outlineLevel="0" collapsed="false">
      <c r="O2" s="124"/>
      <c r="T2" s="124"/>
      <c r="V2" s="123" t="s">
        <v>512</v>
      </c>
      <c r="W2" s="123"/>
    </row>
    <row r="3" customFormat="false" ht="17.35" hidden="false" customHeight="false" outlineLevel="0" collapsed="false">
      <c r="A3" s="125" t="s">
        <v>513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customFormat="false" ht="17.35" hidden="false" customHeight="false" outlineLevel="0" collapsed="false">
      <c r="A4" s="126" t="s">
        <v>514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customFormat="false" ht="17.35" hidden="false" customHeight="false" outlineLevel="0" collapsed="false">
      <c r="A5" s="127" t="s">
        <v>515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</row>
    <row r="6" customFormat="false" ht="12.8" hidden="false" customHeight="true" outlineLevel="0" collapsed="false">
      <c r="A6" s="128" t="s">
        <v>516</v>
      </c>
      <c r="B6" s="128" t="s">
        <v>517</v>
      </c>
      <c r="C6" s="128" t="s">
        <v>518</v>
      </c>
      <c r="D6" s="128" t="s">
        <v>519</v>
      </c>
      <c r="E6" s="128" t="s">
        <v>520</v>
      </c>
      <c r="F6" s="128"/>
      <c r="G6" s="128"/>
      <c r="H6" s="128"/>
      <c r="I6" s="128"/>
      <c r="J6" s="128"/>
      <c r="K6" s="128" t="s">
        <v>521</v>
      </c>
      <c r="L6" s="128"/>
      <c r="M6" s="128"/>
      <c r="N6" s="128" t="s">
        <v>522</v>
      </c>
      <c r="O6" s="128"/>
      <c r="P6" s="128"/>
      <c r="Q6" s="128" t="s">
        <v>523</v>
      </c>
      <c r="R6" s="128"/>
      <c r="S6" s="128"/>
      <c r="T6" s="128" t="s">
        <v>524</v>
      </c>
      <c r="U6" s="128"/>
      <c r="V6" s="128"/>
      <c r="W6" s="129" t="s">
        <v>525</v>
      </c>
    </row>
    <row r="7" customFormat="false" ht="46.25" hidden="false" customHeight="false" outlineLevel="0" collapsed="false">
      <c r="A7" s="128"/>
      <c r="B7" s="128"/>
      <c r="C7" s="128"/>
      <c r="D7" s="128"/>
      <c r="E7" s="128" t="s">
        <v>526</v>
      </c>
      <c r="F7" s="128" t="s">
        <v>519</v>
      </c>
      <c r="G7" s="128" t="s">
        <v>527</v>
      </c>
      <c r="H7" s="128" t="s">
        <v>528</v>
      </c>
      <c r="I7" s="128" t="s">
        <v>529</v>
      </c>
      <c r="J7" s="128" t="s">
        <v>530</v>
      </c>
      <c r="K7" s="128" t="s">
        <v>528</v>
      </c>
      <c r="L7" s="128" t="s">
        <v>530</v>
      </c>
      <c r="M7" s="128" t="s">
        <v>531</v>
      </c>
      <c r="N7" s="128" t="s">
        <v>528</v>
      </c>
      <c r="O7" s="128" t="s">
        <v>530</v>
      </c>
      <c r="P7" s="128" t="s">
        <v>531</v>
      </c>
      <c r="Q7" s="128" t="s">
        <v>528</v>
      </c>
      <c r="R7" s="128" t="s">
        <v>530</v>
      </c>
      <c r="S7" s="128" t="s">
        <v>531</v>
      </c>
      <c r="T7" s="128" t="s">
        <v>528</v>
      </c>
      <c r="U7" s="128" t="s">
        <v>530</v>
      </c>
      <c r="V7" s="128" t="s">
        <v>531</v>
      </c>
      <c r="W7" s="129"/>
    </row>
    <row r="8" customFormat="false" ht="12.8" hidden="false" customHeight="false" outlineLevel="0" collapsed="false">
      <c r="A8" s="130" t="n">
        <v>1</v>
      </c>
      <c r="B8" s="131" t="n">
        <v>2</v>
      </c>
      <c r="C8" s="131" t="n">
        <v>3</v>
      </c>
      <c r="D8" s="131" t="n">
        <f aca="false">C8+1</f>
        <v>4</v>
      </c>
      <c r="E8" s="131" t="n">
        <f aca="false">D8+1</f>
        <v>5</v>
      </c>
      <c r="F8" s="131" t="n">
        <f aca="false">E8+1</f>
        <v>6</v>
      </c>
      <c r="G8" s="131" t="n">
        <f aca="false">F8+1</f>
        <v>7</v>
      </c>
      <c r="H8" s="131" t="n">
        <f aca="false">G8+1</f>
        <v>8</v>
      </c>
      <c r="I8" s="131" t="n">
        <f aca="false">H8+1</f>
        <v>9</v>
      </c>
      <c r="J8" s="131" t="n">
        <f aca="false">I8+1</f>
        <v>10</v>
      </c>
      <c r="K8" s="131" t="n">
        <f aca="false">J8+1</f>
        <v>11</v>
      </c>
      <c r="L8" s="131" t="n">
        <f aca="false">K8+1</f>
        <v>12</v>
      </c>
      <c r="M8" s="131" t="n">
        <f aca="false">L8+1</f>
        <v>13</v>
      </c>
      <c r="N8" s="131" t="n">
        <f aca="false">M8+1</f>
        <v>14</v>
      </c>
      <c r="O8" s="131" t="n">
        <f aca="false">N8+1</f>
        <v>15</v>
      </c>
      <c r="P8" s="131" t="n">
        <f aca="false">O8+1</f>
        <v>16</v>
      </c>
      <c r="Q8" s="131" t="n">
        <f aca="false">P8+1</f>
        <v>17</v>
      </c>
      <c r="R8" s="131" t="n">
        <f aca="false">Q8+1</f>
        <v>18</v>
      </c>
      <c r="S8" s="131" t="n">
        <f aca="false">R8+1</f>
        <v>19</v>
      </c>
      <c r="T8" s="131" t="n">
        <f aca="false">S8+1</f>
        <v>20</v>
      </c>
      <c r="U8" s="131" t="n">
        <f aca="false">T8+1</f>
        <v>21</v>
      </c>
      <c r="V8" s="131" t="n">
        <f aca="false">U8+1</f>
        <v>22</v>
      </c>
      <c r="W8" s="131" t="n">
        <f aca="false">V8+1</f>
        <v>23</v>
      </c>
    </row>
    <row r="9" customFormat="false" ht="12.8" hidden="false" customHeight="false" outlineLevel="0" collapsed="false">
      <c r="A9" s="132" t="s">
        <v>532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15"/>
    </row>
    <row r="10" customFormat="false" ht="13.8" hidden="false" customHeight="false" outlineLevel="0" collapsed="false">
      <c r="A10" s="133" t="n">
        <v>1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15"/>
    </row>
    <row r="11" customFormat="false" ht="13.8" hidden="false" customHeight="false" outlineLevel="0" collapsed="false">
      <c r="A11" s="133"/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15"/>
    </row>
    <row r="12" customFormat="false" ht="13.8" hidden="false" customHeight="false" outlineLevel="0" collapsed="false">
      <c r="A12" s="133"/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15"/>
    </row>
    <row r="13" customFormat="false" ht="13.8" hidden="false" customHeight="false" outlineLevel="0" collapsed="false">
      <c r="A13" s="133"/>
      <c r="B13" s="134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15"/>
    </row>
    <row r="14" customFormat="false" ht="13.8" hidden="false" customHeight="false" outlineLevel="0" collapsed="false">
      <c r="A14" s="9" t="n">
        <v>2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15"/>
    </row>
    <row r="15" customFormat="false" ht="13.8" hidden="false" customHeight="false" outlineLevel="0" collapsed="false">
      <c r="A15" s="11" t="s">
        <v>533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17"/>
    </row>
    <row r="16" customFormat="false" ht="13.8" hidden="false" customHeight="false" outlineLevel="0" collapsed="false">
      <c r="A16" s="136" t="s">
        <v>534</v>
      </c>
      <c r="B16" s="137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9"/>
    </row>
    <row r="17" customFormat="false" ht="12.8" hidden="false" customHeight="false" outlineLevel="0" collapsed="false">
      <c r="A17" s="140" t="s">
        <v>535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1"/>
    </row>
    <row r="18" customFormat="false" ht="13.8" hidden="false" customHeight="false" outlineLevel="0" collapsed="false">
      <c r="A18" s="133" t="n">
        <v>1</v>
      </c>
      <c r="B18" s="134"/>
      <c r="C18" s="142"/>
      <c r="D18" s="142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15"/>
    </row>
    <row r="19" customFormat="false" ht="13.8" hidden="false" customHeight="false" outlineLevel="0" collapsed="false">
      <c r="A19" s="133"/>
      <c r="B19" s="134"/>
      <c r="C19" s="142"/>
      <c r="D19" s="142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15"/>
    </row>
    <row r="20" customFormat="false" ht="13.8" hidden="false" customHeight="false" outlineLevel="0" collapsed="false">
      <c r="A20" s="133"/>
      <c r="B20" s="134"/>
      <c r="C20" s="142"/>
      <c r="D20" s="142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15"/>
    </row>
    <row r="21" customFormat="false" ht="13.8" hidden="false" customHeight="false" outlineLevel="0" collapsed="false">
      <c r="A21" s="133"/>
      <c r="B21" s="134"/>
      <c r="C21" s="142"/>
      <c r="D21" s="142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15"/>
    </row>
    <row r="22" customFormat="false" ht="13.8" hidden="false" customHeight="false" outlineLevel="0" collapsed="false">
      <c r="A22" s="9" t="n">
        <v>2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15"/>
    </row>
    <row r="23" customFormat="false" ht="13.8" hidden="false" customHeight="false" outlineLevel="0" collapsed="false">
      <c r="A23" s="11" t="s">
        <v>533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17"/>
    </row>
    <row r="24" customFormat="false" ht="13.8" hidden="false" customHeight="false" outlineLevel="0" collapsed="false">
      <c r="A24" s="136" t="s">
        <v>534</v>
      </c>
      <c r="B24" s="137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9"/>
    </row>
    <row r="25" customFormat="false" ht="13.65" hidden="false" customHeight="true" outlineLevel="0" collapsed="false">
      <c r="A25" s="143" t="s">
        <v>536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1"/>
    </row>
    <row r="26" customFormat="false" ht="26.95" hidden="false" customHeight="true" outlineLevel="0" collapsed="false">
      <c r="A26" s="133" t="n">
        <v>1</v>
      </c>
      <c r="B26" s="129" t="s">
        <v>537</v>
      </c>
      <c r="C26" s="129" t="n">
        <v>920350</v>
      </c>
      <c r="D26" s="129" t="n">
        <v>2000</v>
      </c>
      <c r="E26" s="144" t="n">
        <v>920358</v>
      </c>
      <c r="F26" s="145" t="n">
        <v>36526</v>
      </c>
      <c r="G26" s="144"/>
      <c r="H26" s="144" t="s">
        <v>538</v>
      </c>
      <c r="I26" s="144" t="n">
        <v>2500</v>
      </c>
      <c r="J26" s="144" t="n">
        <v>35</v>
      </c>
      <c r="K26" s="144"/>
      <c r="L26" s="144"/>
      <c r="M26" s="144"/>
      <c r="N26" s="144" t="s">
        <v>539</v>
      </c>
      <c r="O26" s="144" t="n">
        <v>6</v>
      </c>
      <c r="P26" s="144" t="n">
        <v>9</v>
      </c>
      <c r="Q26" s="144"/>
      <c r="R26" s="144"/>
      <c r="S26" s="144"/>
      <c r="T26" s="144"/>
      <c r="U26" s="144"/>
      <c r="V26" s="144"/>
      <c r="W26" s="144"/>
    </row>
    <row r="27" customFormat="false" ht="14.35" hidden="false" customHeight="false" outlineLevel="0" collapsed="false">
      <c r="A27" s="133"/>
      <c r="B27" s="129"/>
      <c r="C27" s="129"/>
      <c r="D27" s="129"/>
      <c r="E27" s="144"/>
      <c r="F27" s="144"/>
      <c r="G27" s="144"/>
      <c r="H27" s="144" t="s">
        <v>540</v>
      </c>
      <c r="I27" s="144" t="n">
        <v>4000</v>
      </c>
      <c r="J27" s="144" t="n">
        <v>35</v>
      </c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</row>
    <row r="28" customFormat="false" ht="12.8" hidden="false" customHeight="false" outlineLevel="0" collapsed="false">
      <c r="A28" s="133"/>
      <c r="B28" s="129"/>
      <c r="C28" s="129"/>
      <c r="D28" s="129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</row>
    <row r="29" customFormat="false" ht="12.8" hidden="false" customHeight="false" outlineLevel="0" collapsed="false">
      <c r="A29" s="133"/>
      <c r="B29" s="129"/>
      <c r="C29" s="129"/>
      <c r="D29" s="129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15"/>
      <c r="R29" s="115"/>
      <c r="S29" s="115"/>
      <c r="T29" s="115"/>
      <c r="U29" s="115"/>
      <c r="V29" s="115"/>
      <c r="W29" s="115"/>
    </row>
    <row r="30" customFormat="false" ht="13.8" hidden="false" customHeight="false" outlineLevel="0" collapsed="false">
      <c r="A30" s="9" t="n">
        <v>2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15"/>
    </row>
    <row r="31" customFormat="false" ht="13.8" hidden="false" customHeight="false" outlineLevel="0" collapsed="false">
      <c r="A31" s="11" t="s">
        <v>533</v>
      </c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17"/>
    </row>
    <row r="32" customFormat="false" ht="14.15" hidden="false" customHeight="false" outlineLevel="0" collapsed="false">
      <c r="A32" s="136" t="s">
        <v>534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 t="n">
        <v>9</v>
      </c>
      <c r="Q32" s="147"/>
      <c r="R32" s="147"/>
      <c r="S32" s="147"/>
      <c r="T32" s="147"/>
      <c r="U32" s="147"/>
      <c r="V32" s="147"/>
      <c r="W32" s="139"/>
    </row>
    <row r="33" customFormat="false" ht="13.65" hidden="false" customHeight="true" outlineLevel="0" collapsed="false">
      <c r="A33" s="143" t="s">
        <v>541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1"/>
    </row>
    <row r="34" customFormat="false" ht="13.8" hidden="false" customHeight="true" outlineLevel="0" collapsed="false">
      <c r="A34" s="133" t="n">
        <v>1</v>
      </c>
      <c r="B34" s="148"/>
      <c r="C34" s="148"/>
      <c r="D34" s="148"/>
      <c r="E34" s="149" t="s">
        <v>542</v>
      </c>
      <c r="F34" s="149"/>
      <c r="G34" s="149"/>
      <c r="H34" s="149"/>
      <c r="I34" s="149"/>
      <c r="J34" s="149"/>
      <c r="K34" s="149"/>
      <c r="L34" s="149"/>
      <c r="M34" s="149"/>
      <c r="N34" s="134"/>
      <c r="O34" s="134"/>
      <c r="P34" s="134"/>
      <c r="Q34" s="134"/>
      <c r="R34" s="134"/>
      <c r="S34" s="134"/>
      <c r="T34" s="134"/>
      <c r="U34" s="134"/>
      <c r="V34" s="134"/>
      <c r="W34" s="115"/>
    </row>
    <row r="35" customFormat="false" ht="13.8" hidden="false" customHeight="false" outlineLevel="0" collapsed="false">
      <c r="A35" s="9" t="n">
        <v>2</v>
      </c>
      <c r="B35" s="134"/>
      <c r="C35" s="134"/>
      <c r="D35" s="134"/>
      <c r="E35" s="149"/>
      <c r="F35" s="149"/>
      <c r="G35" s="149"/>
      <c r="H35" s="149"/>
      <c r="I35" s="149"/>
      <c r="J35" s="149"/>
      <c r="K35" s="149"/>
      <c r="L35" s="149"/>
      <c r="M35" s="149"/>
      <c r="N35" s="134"/>
      <c r="O35" s="134"/>
      <c r="P35" s="134"/>
      <c r="Q35" s="134"/>
      <c r="R35" s="134"/>
      <c r="S35" s="134"/>
      <c r="T35" s="134"/>
      <c r="U35" s="134"/>
      <c r="V35" s="134"/>
      <c r="W35" s="115"/>
    </row>
    <row r="36" customFormat="false" ht="13.8" hidden="false" customHeight="false" outlineLevel="0" collapsed="false">
      <c r="A36" s="11" t="s">
        <v>533</v>
      </c>
      <c r="B36" s="135"/>
      <c r="C36" s="135"/>
      <c r="D36" s="135"/>
      <c r="E36" s="149"/>
      <c r="F36" s="149"/>
      <c r="G36" s="149"/>
      <c r="H36" s="149"/>
      <c r="I36" s="149"/>
      <c r="J36" s="149"/>
      <c r="K36" s="149"/>
      <c r="L36" s="149"/>
      <c r="M36" s="149"/>
      <c r="N36" s="135"/>
      <c r="O36" s="135"/>
      <c r="P36" s="135"/>
      <c r="Q36" s="135"/>
      <c r="R36" s="135"/>
      <c r="S36" s="135"/>
      <c r="T36" s="135"/>
      <c r="U36" s="135"/>
      <c r="V36" s="135"/>
      <c r="W36" s="117"/>
    </row>
    <row r="37" customFormat="false" ht="13.8" hidden="false" customHeight="false" outlineLevel="0" collapsed="false">
      <c r="A37" s="136" t="s">
        <v>534</v>
      </c>
      <c r="B37" s="146"/>
      <c r="C37" s="147"/>
      <c r="D37" s="150"/>
      <c r="E37" s="149"/>
      <c r="F37" s="149"/>
      <c r="G37" s="149"/>
      <c r="H37" s="149"/>
      <c r="I37" s="149"/>
      <c r="J37" s="149"/>
      <c r="K37" s="149"/>
      <c r="L37" s="149"/>
      <c r="M37" s="149"/>
      <c r="N37" s="151"/>
      <c r="O37" s="147"/>
      <c r="P37" s="147"/>
      <c r="Q37" s="147"/>
      <c r="R37" s="147"/>
      <c r="S37" s="147"/>
      <c r="T37" s="147"/>
      <c r="U37" s="147"/>
      <c r="V37" s="147"/>
      <c r="W37" s="139"/>
    </row>
    <row r="38" customFormat="false" ht="13.65" hidden="false" customHeight="true" outlineLevel="0" collapsed="false">
      <c r="A38" s="143" t="s">
        <v>543</v>
      </c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1"/>
    </row>
    <row r="39" customFormat="false" ht="13.8" hidden="false" customHeight="true" outlineLevel="0" collapsed="false">
      <c r="A39" s="133" t="n">
        <v>1</v>
      </c>
      <c r="B39" s="144" t="s">
        <v>544</v>
      </c>
      <c r="C39" s="144" t="n">
        <v>920820</v>
      </c>
      <c r="D39" s="144" t="n">
        <v>2000</v>
      </c>
      <c r="E39" s="149" t="s">
        <v>542</v>
      </c>
      <c r="F39" s="149"/>
      <c r="G39" s="149"/>
      <c r="H39" s="149"/>
      <c r="I39" s="149"/>
      <c r="J39" s="149"/>
      <c r="K39" s="149"/>
      <c r="L39" s="149"/>
      <c r="M39" s="149"/>
      <c r="N39" s="134"/>
      <c r="O39" s="134"/>
      <c r="P39" s="134"/>
      <c r="Q39" s="134"/>
      <c r="R39" s="134"/>
      <c r="S39" s="134"/>
      <c r="T39" s="134"/>
      <c r="U39" s="134"/>
      <c r="V39" s="134"/>
      <c r="W39" s="115"/>
    </row>
    <row r="40" customFormat="false" ht="13.8" hidden="false" customHeight="false" outlineLevel="0" collapsed="false">
      <c r="A40" s="9" t="n">
        <v>2</v>
      </c>
      <c r="B40" s="144" t="s">
        <v>545</v>
      </c>
      <c r="C40" s="144" t="n">
        <v>920819</v>
      </c>
      <c r="D40" s="144" t="n">
        <v>2000</v>
      </c>
      <c r="E40" s="149"/>
      <c r="F40" s="149"/>
      <c r="G40" s="149"/>
      <c r="H40" s="149"/>
      <c r="I40" s="149"/>
      <c r="J40" s="149"/>
      <c r="K40" s="149"/>
      <c r="L40" s="149"/>
      <c r="M40" s="149"/>
      <c r="N40" s="144" t="s">
        <v>539</v>
      </c>
      <c r="O40" s="144" t="n">
        <v>6</v>
      </c>
      <c r="P40" s="144" t="n">
        <v>3</v>
      </c>
      <c r="Q40" s="134"/>
      <c r="R40" s="134"/>
      <c r="S40" s="134"/>
      <c r="T40" s="134"/>
      <c r="U40" s="134"/>
      <c r="V40" s="134"/>
      <c r="W40" s="115"/>
    </row>
    <row r="41" customFormat="false" ht="13.8" hidden="false" customHeight="false" outlineLevel="0" collapsed="false">
      <c r="A41" s="9" t="s">
        <v>533</v>
      </c>
      <c r="B41" s="135"/>
      <c r="C41" s="135"/>
      <c r="D41" s="135"/>
      <c r="E41" s="149"/>
      <c r="F41" s="149"/>
      <c r="G41" s="149"/>
      <c r="H41" s="149"/>
      <c r="I41" s="149"/>
      <c r="J41" s="149"/>
      <c r="K41" s="149"/>
      <c r="L41" s="149"/>
      <c r="M41" s="149"/>
      <c r="N41" s="152"/>
      <c r="O41" s="152"/>
      <c r="P41" s="153"/>
      <c r="Q41" s="135"/>
      <c r="R41" s="135"/>
      <c r="S41" s="135"/>
      <c r="T41" s="135"/>
      <c r="U41" s="135"/>
      <c r="V41" s="135"/>
      <c r="W41" s="117"/>
    </row>
    <row r="42" customFormat="false" ht="13.8" hidden="false" customHeight="false" outlineLevel="0" collapsed="false">
      <c r="A42" s="154" t="s">
        <v>534</v>
      </c>
      <c r="B42" s="155"/>
      <c r="C42" s="147"/>
      <c r="D42" s="150"/>
      <c r="E42" s="149"/>
      <c r="F42" s="149"/>
      <c r="G42" s="149"/>
      <c r="H42" s="149"/>
      <c r="I42" s="149"/>
      <c r="J42" s="149"/>
      <c r="K42" s="149"/>
      <c r="L42" s="149"/>
      <c r="M42" s="149"/>
      <c r="N42" s="156"/>
      <c r="O42" s="157"/>
      <c r="P42" s="156" t="n">
        <v>3</v>
      </c>
      <c r="Q42" s="147"/>
      <c r="R42" s="147"/>
      <c r="S42" s="147"/>
      <c r="T42" s="147"/>
      <c r="U42" s="147"/>
      <c r="V42" s="147"/>
      <c r="W42" s="139"/>
    </row>
    <row r="43" customFormat="false" ht="13.65" hidden="false" customHeight="true" outlineLevel="0" collapsed="false">
      <c r="A43" s="158" t="s">
        <v>546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41"/>
    </row>
    <row r="44" customFormat="false" ht="13.8" hidden="false" customHeight="true" outlineLevel="0" collapsed="false">
      <c r="A44" s="9" t="n">
        <v>1</v>
      </c>
      <c r="B44" s="134"/>
      <c r="C44" s="134"/>
      <c r="D44" s="134"/>
      <c r="E44" s="149" t="s">
        <v>542</v>
      </c>
      <c r="F44" s="149"/>
      <c r="G44" s="149"/>
      <c r="H44" s="149"/>
      <c r="I44" s="149"/>
      <c r="J44" s="149"/>
      <c r="K44" s="149"/>
      <c r="L44" s="149"/>
      <c r="M44" s="149"/>
      <c r="N44" s="134"/>
      <c r="O44" s="134"/>
      <c r="P44" s="134"/>
      <c r="Q44" s="134"/>
      <c r="R44" s="134"/>
      <c r="S44" s="134"/>
      <c r="T44" s="134"/>
      <c r="U44" s="134"/>
      <c r="V44" s="134"/>
      <c r="W44" s="115"/>
    </row>
    <row r="45" customFormat="false" ht="13.8" hidden="false" customHeight="false" outlineLevel="0" collapsed="false">
      <c r="A45" s="9" t="n">
        <v>2</v>
      </c>
      <c r="B45" s="134"/>
      <c r="C45" s="134"/>
      <c r="D45" s="134"/>
      <c r="E45" s="149"/>
      <c r="F45" s="149"/>
      <c r="G45" s="149"/>
      <c r="H45" s="149"/>
      <c r="I45" s="149"/>
      <c r="J45" s="149"/>
      <c r="K45" s="149"/>
      <c r="L45" s="149"/>
      <c r="M45" s="149"/>
      <c r="N45" s="134"/>
      <c r="O45" s="134"/>
      <c r="P45" s="134"/>
      <c r="Q45" s="134"/>
      <c r="R45" s="134"/>
      <c r="S45" s="134"/>
      <c r="T45" s="134"/>
      <c r="U45" s="134"/>
      <c r="V45" s="134"/>
      <c r="W45" s="115"/>
    </row>
    <row r="46" customFormat="false" ht="13.8" hidden="false" customHeight="false" outlineLevel="0" collapsed="false">
      <c r="A46" s="9" t="s">
        <v>533</v>
      </c>
      <c r="B46" s="135"/>
      <c r="C46" s="135"/>
      <c r="D46" s="135"/>
      <c r="E46" s="149"/>
      <c r="F46" s="149"/>
      <c r="G46" s="149"/>
      <c r="H46" s="149"/>
      <c r="I46" s="149"/>
      <c r="J46" s="149"/>
      <c r="K46" s="149"/>
      <c r="L46" s="149"/>
      <c r="M46" s="149"/>
      <c r="N46" s="135"/>
      <c r="O46" s="135"/>
      <c r="P46" s="135"/>
      <c r="Q46" s="135"/>
      <c r="R46" s="135"/>
      <c r="S46" s="135"/>
      <c r="T46" s="135"/>
      <c r="U46" s="135"/>
      <c r="V46" s="135"/>
      <c r="W46" s="117"/>
    </row>
    <row r="47" customFormat="false" ht="15" hidden="false" customHeight="false" outlineLevel="0" collapsed="false">
      <c r="A47" s="159" t="s">
        <v>534</v>
      </c>
      <c r="B47" s="155"/>
      <c r="C47" s="147"/>
      <c r="D47" s="150"/>
      <c r="E47" s="149"/>
      <c r="F47" s="149"/>
      <c r="G47" s="149"/>
      <c r="H47" s="149"/>
      <c r="I47" s="149"/>
      <c r="J47" s="149"/>
      <c r="K47" s="149"/>
      <c r="L47" s="149"/>
      <c r="M47" s="149"/>
      <c r="N47" s="151"/>
      <c r="O47" s="147"/>
      <c r="P47" s="147"/>
      <c r="Q47" s="147"/>
      <c r="R47" s="147"/>
      <c r="S47" s="147"/>
      <c r="T47" s="147"/>
      <c r="U47" s="147"/>
      <c r="V47" s="147"/>
      <c r="W47" s="160"/>
    </row>
    <row r="48" customFormat="false" ht="15" hidden="false" customHeight="true" outlineLevel="0" collapsed="false">
      <c r="A48" s="158" t="s">
        <v>547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61"/>
    </row>
    <row r="49" customFormat="false" ht="93.6" hidden="false" customHeight="false" outlineLevel="0" collapsed="false">
      <c r="A49" s="9" t="n">
        <v>1</v>
      </c>
      <c r="B49" s="134"/>
      <c r="C49" s="134"/>
      <c r="D49" s="142"/>
      <c r="E49" s="134"/>
      <c r="F49" s="142"/>
      <c r="G49" s="142"/>
      <c r="H49" s="142"/>
      <c r="I49" s="142"/>
      <c r="J49" s="142"/>
      <c r="K49" s="162" t="s">
        <v>542</v>
      </c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3"/>
    </row>
    <row r="50" customFormat="false" ht="24.45" hidden="false" customHeight="false" outlineLevel="0" collapsed="false">
      <c r="A50" s="11" t="s">
        <v>548</v>
      </c>
      <c r="B50" s="135"/>
      <c r="C50" s="135"/>
      <c r="D50" s="164"/>
      <c r="E50" s="135"/>
      <c r="F50" s="164"/>
      <c r="G50" s="164"/>
      <c r="H50" s="164"/>
      <c r="I50" s="164"/>
      <c r="J50" s="164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6"/>
    </row>
    <row r="51" customFormat="false" ht="24.45" hidden="false" customHeight="false" outlineLevel="0" collapsed="false">
      <c r="A51" s="136" t="s">
        <v>549</v>
      </c>
      <c r="B51" s="136"/>
      <c r="C51" s="136"/>
      <c r="D51" s="136"/>
      <c r="E51" s="136"/>
      <c r="F51" s="136"/>
      <c r="G51" s="136"/>
      <c r="H51" s="167"/>
      <c r="I51" s="167"/>
      <c r="J51" s="167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9"/>
    </row>
    <row r="52" customFormat="false" ht="24.45" hidden="false" customHeight="false" outlineLevel="0" collapsed="false">
      <c r="A52" s="12" t="n">
        <v>2</v>
      </c>
      <c r="B52" s="170"/>
      <c r="C52" s="170"/>
      <c r="D52" s="171"/>
      <c r="E52" s="170"/>
      <c r="F52" s="171"/>
      <c r="G52" s="171"/>
      <c r="H52" s="171"/>
      <c r="I52" s="171"/>
      <c r="J52" s="171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61"/>
    </row>
    <row r="53" customFormat="false" ht="24.45" hidden="false" customHeight="false" outlineLevel="0" collapsed="false">
      <c r="A53" s="12"/>
      <c r="B53" s="170"/>
      <c r="C53" s="170"/>
      <c r="D53" s="171"/>
      <c r="E53" s="134"/>
      <c r="F53" s="142"/>
      <c r="G53" s="142"/>
      <c r="H53" s="142"/>
      <c r="I53" s="142"/>
      <c r="J53" s="14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73"/>
    </row>
    <row r="54" customFormat="false" ht="24.45" hidden="false" customHeight="false" outlineLevel="0" collapsed="false">
      <c r="A54" s="174" t="s">
        <v>533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17"/>
    </row>
    <row r="55" customFormat="false" ht="24.45" hidden="false" customHeight="false" outlineLevel="0" collapsed="false">
      <c r="A55" s="136" t="s">
        <v>550</v>
      </c>
      <c r="B55" s="136"/>
      <c r="C55" s="136"/>
      <c r="D55" s="136"/>
      <c r="E55" s="136"/>
      <c r="F55" s="136"/>
      <c r="G55" s="136"/>
      <c r="H55" s="167"/>
      <c r="I55" s="167"/>
      <c r="J55" s="167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9"/>
    </row>
    <row r="56" customFormat="false" ht="24.45" hidden="false" customHeight="false" outlineLevel="0" collapsed="false">
      <c r="A56" s="175" t="s">
        <v>534</v>
      </c>
      <c r="B56" s="146"/>
      <c r="C56" s="147"/>
      <c r="D56" s="147"/>
      <c r="E56" s="147"/>
      <c r="F56" s="147"/>
      <c r="G56" s="147"/>
      <c r="H56" s="147"/>
      <c r="I56" s="147"/>
      <c r="J56" s="147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39"/>
    </row>
    <row r="57" customFormat="false" ht="15" hidden="false" customHeight="false" outlineLevel="0" collapsed="false">
      <c r="A57" s="176" t="s">
        <v>551</v>
      </c>
      <c r="B57" s="176"/>
      <c r="C57" s="177"/>
      <c r="D57" s="177"/>
      <c r="E57" s="177"/>
      <c r="F57" s="177"/>
      <c r="G57" s="177"/>
      <c r="H57" s="177"/>
      <c r="I57" s="177"/>
      <c r="J57" s="177"/>
      <c r="K57" s="178"/>
      <c r="L57" s="178"/>
      <c r="M57" s="178"/>
      <c r="N57" s="177"/>
      <c r="O57" s="177"/>
      <c r="P57" s="178"/>
      <c r="Q57" s="177"/>
      <c r="R57" s="177"/>
      <c r="S57" s="178"/>
      <c r="T57" s="178"/>
      <c r="U57" s="178"/>
      <c r="V57" s="178"/>
    </row>
    <row r="58" customFormat="false" ht="15" hidden="false" customHeight="true" outlineLevel="0" collapsed="false">
      <c r="A58" s="179" t="s">
        <v>13</v>
      </c>
      <c r="B58" s="180" t="s">
        <v>552</v>
      </c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1"/>
    </row>
    <row r="59" customFormat="false" ht="29.85" hidden="false" customHeight="true" outlineLevel="0" collapsed="false">
      <c r="A59" s="179" t="s">
        <v>26</v>
      </c>
      <c r="B59" s="182" t="s">
        <v>553</v>
      </c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1"/>
    </row>
    <row r="60" customFormat="false" ht="29.85" hidden="false" customHeight="true" outlineLevel="0" collapsed="false">
      <c r="A60" s="179" t="s">
        <v>29</v>
      </c>
      <c r="B60" s="182" t="s">
        <v>554</v>
      </c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</row>
    <row r="61" customFormat="false" ht="15" hidden="false" customHeight="false" outlineLevel="0" collapsed="false">
      <c r="A61" s="183" t="s">
        <v>32</v>
      </c>
      <c r="B61" s="183" t="s">
        <v>555</v>
      </c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3"/>
      <c r="P61" s="183"/>
      <c r="Q61" s="183"/>
      <c r="R61" s="183"/>
      <c r="S61" s="183"/>
      <c r="T61" s="183"/>
      <c r="U61" s="183"/>
      <c r="V61" s="183"/>
    </row>
    <row r="62" customFormat="false" ht="15" hidden="false" customHeight="false" outlineLevel="0" collapsed="false">
      <c r="A62" s="179" t="s">
        <v>103</v>
      </c>
      <c r="B62" s="184" t="s">
        <v>556</v>
      </c>
    </row>
  </sheetData>
  <mergeCells count="46">
    <mergeCell ref="T1:W1"/>
    <mergeCell ref="V2:W2"/>
    <mergeCell ref="A3:W3"/>
    <mergeCell ref="A4:W4"/>
    <mergeCell ref="A5:W5"/>
    <mergeCell ref="A6:A7"/>
    <mergeCell ref="B6:B7"/>
    <mergeCell ref="C6:C7"/>
    <mergeCell ref="D6:D7"/>
    <mergeCell ref="E6:J6"/>
    <mergeCell ref="K6:M6"/>
    <mergeCell ref="N6:P6"/>
    <mergeCell ref="Q6:S6"/>
    <mergeCell ref="T6:V6"/>
    <mergeCell ref="W6:W7"/>
    <mergeCell ref="A9:V9"/>
    <mergeCell ref="A10:A13"/>
    <mergeCell ref="B10:B13"/>
    <mergeCell ref="C10:C13"/>
    <mergeCell ref="D10:D13"/>
    <mergeCell ref="A17:V17"/>
    <mergeCell ref="A18:A21"/>
    <mergeCell ref="B18:B21"/>
    <mergeCell ref="C18:C21"/>
    <mergeCell ref="D18:D21"/>
    <mergeCell ref="A25:V25"/>
    <mergeCell ref="A26:A29"/>
    <mergeCell ref="B26:B29"/>
    <mergeCell ref="C26:C29"/>
    <mergeCell ref="D26:D29"/>
    <mergeCell ref="A33:V33"/>
    <mergeCell ref="E34:M37"/>
    <mergeCell ref="A38:V38"/>
    <mergeCell ref="E39:M42"/>
    <mergeCell ref="A43:V43"/>
    <mergeCell ref="E44:M47"/>
    <mergeCell ref="A48:V48"/>
    <mergeCell ref="A51:G51"/>
    <mergeCell ref="A52:A53"/>
    <mergeCell ref="B52:B53"/>
    <mergeCell ref="C52:C53"/>
    <mergeCell ref="D52:D53"/>
    <mergeCell ref="A55:G55"/>
    <mergeCell ref="B58:V58"/>
    <mergeCell ref="B59:V59"/>
    <mergeCell ref="B60:V60"/>
  </mergeCells>
  <printOptions headings="false" gridLines="false" gridLinesSet="true" horizontalCentered="false" verticalCentered="false"/>
  <pageMargins left="0.31527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3333FF"/>
    <pageSetUpPr fitToPage="true"/>
  </sheetPr>
  <dimension ref="A1:L81"/>
  <sheetViews>
    <sheetView windowProtection="false" showFormulas="false" showGridLines="true" showRowColHeaders="true" showZeros="true" rightToLeft="false" tabSelected="false" showOutlineSymbols="true" defaultGridColor="true" view="pageBreakPreview" topLeftCell="A52" colorId="64" zoomScale="80" zoomScaleNormal="85" zoomScalePageLayoutView="80" workbookViewId="0">
      <selection pane="topLeft" activeCell="A1" activeCellId="0" sqref="A1"/>
    </sheetView>
  </sheetViews>
  <sheetFormatPr defaultRowHeight="12.8"/>
  <cols>
    <col collapsed="false" hidden="false" max="1025" min="1" style="0" width="8.75"/>
  </cols>
  <sheetData>
    <row r="1" customFormat="false" ht="12.8" hidden="false" customHeight="false" outlineLevel="0" collapsed="false">
      <c r="J1" s="123" t="s">
        <v>511</v>
      </c>
      <c r="K1" s="123"/>
      <c r="L1" s="123"/>
    </row>
    <row r="2" customFormat="false" ht="12.8" hidden="false" customHeight="false" outlineLevel="0" collapsed="false">
      <c r="J2" s="124"/>
      <c r="K2" s="123" t="s">
        <v>557</v>
      </c>
      <c r="L2" s="123"/>
    </row>
    <row r="3" customFormat="false" ht="17.35" hidden="false" customHeight="false" outlineLevel="0" collapsed="false">
      <c r="A3" s="125" t="s">
        <v>558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customFormat="false" ht="17.35" hidden="false" customHeight="false" outlineLevel="0" collapsed="false">
      <c r="A4" s="126" t="s">
        <v>559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</row>
    <row r="5" customFormat="false" ht="17.35" hidden="false" customHeight="false" outlineLevel="0" collapsed="false">
      <c r="A5" s="185" t="s">
        <v>560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</row>
    <row r="6" customFormat="false" ht="77.3" hidden="false" customHeight="false" outlineLevel="0" collapsed="false">
      <c r="A6" s="186" t="s">
        <v>516</v>
      </c>
      <c r="B6" s="187" t="s">
        <v>526</v>
      </c>
      <c r="C6" s="187" t="s">
        <v>561</v>
      </c>
      <c r="D6" s="187" t="s">
        <v>527</v>
      </c>
      <c r="E6" s="167" t="s">
        <v>562</v>
      </c>
      <c r="F6" s="167" t="s">
        <v>563</v>
      </c>
      <c r="G6" s="167" t="s">
        <v>564</v>
      </c>
      <c r="H6" s="167" t="s">
        <v>565</v>
      </c>
      <c r="I6" s="167" t="s">
        <v>566</v>
      </c>
      <c r="J6" s="167" t="s">
        <v>567</v>
      </c>
      <c r="K6" s="167" t="s">
        <v>568</v>
      </c>
      <c r="L6" s="129" t="s">
        <v>525</v>
      </c>
    </row>
    <row r="7" customFormat="false" ht="12.8" hidden="false" customHeight="false" outlineLevel="0" collapsed="false">
      <c r="A7" s="188" t="s">
        <v>569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</row>
    <row r="8" customFormat="false" ht="15.25" hidden="false" customHeight="false" outlineLevel="0" collapsed="false">
      <c r="A8" s="6" t="n">
        <v>1</v>
      </c>
      <c r="B8" s="134" t="n">
        <f aca="false">A8+1</f>
        <v>2</v>
      </c>
      <c r="C8" s="134" t="n">
        <f aca="false">B8+1</f>
        <v>3</v>
      </c>
      <c r="D8" s="134" t="n">
        <f aca="false">C8+1</f>
        <v>4</v>
      </c>
      <c r="E8" s="134" t="n">
        <f aca="false">D8+1</f>
        <v>5</v>
      </c>
      <c r="F8" s="134" t="n">
        <f aca="false">E8+1</f>
        <v>6</v>
      </c>
      <c r="G8" s="134" t="n">
        <f aca="false">F8+1</f>
        <v>7</v>
      </c>
      <c r="H8" s="134" t="n">
        <f aca="false">G8+1</f>
        <v>8</v>
      </c>
      <c r="I8" s="134" t="n">
        <f aca="false">H8+1</f>
        <v>9</v>
      </c>
      <c r="J8" s="134" t="n">
        <f aca="false">I8+1</f>
        <v>10</v>
      </c>
      <c r="K8" s="134" t="n">
        <f aca="false">J8+1</f>
        <v>11</v>
      </c>
      <c r="L8" s="134" t="n">
        <f aca="false">K8+1</f>
        <v>12</v>
      </c>
    </row>
    <row r="9" customFormat="false" ht="15.25" hidden="false" customHeight="false" outlineLevel="0" collapsed="false">
      <c r="A9" s="130" t="n">
        <v>1</v>
      </c>
      <c r="B9" s="134"/>
      <c r="C9" s="134"/>
      <c r="D9" s="134"/>
      <c r="E9" s="134"/>
      <c r="F9" s="134"/>
      <c r="G9" s="134"/>
      <c r="H9" s="134"/>
      <c r="I9" s="134"/>
      <c r="J9" s="134" t="s">
        <v>570</v>
      </c>
      <c r="K9" s="134"/>
      <c r="L9" s="134"/>
    </row>
    <row r="10" customFormat="false" ht="13.8" hidden="false" customHeight="false" outlineLevel="0" collapsed="false">
      <c r="A10" s="130" t="n">
        <v>2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L10" s="134"/>
    </row>
    <row r="11" customFormat="false" ht="13.8" hidden="false" customHeight="false" outlineLevel="0" collapsed="false">
      <c r="A11" s="174" t="s">
        <v>533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</row>
    <row r="12" customFormat="false" ht="13.8" hidden="false" customHeight="false" outlineLevel="0" collapsed="false">
      <c r="A12" s="155" t="s">
        <v>534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50"/>
    </row>
    <row r="13" customFormat="false" ht="15.25" hidden="false" customHeight="false" outlineLevel="0" collapsed="false">
      <c r="A13" s="189" t="n">
        <v>1</v>
      </c>
      <c r="B13" s="170"/>
      <c r="C13" s="170"/>
      <c r="D13" s="170"/>
      <c r="E13" s="170"/>
      <c r="F13" s="170"/>
      <c r="G13" s="170"/>
      <c r="H13" s="170"/>
      <c r="I13" s="170"/>
      <c r="J13" s="170" t="s">
        <v>571</v>
      </c>
      <c r="K13" s="170"/>
      <c r="L13" s="170"/>
    </row>
    <row r="14" customFormat="false" ht="13.8" hidden="false" customHeight="false" outlineLevel="0" collapsed="false">
      <c r="A14" s="130" t="n">
        <v>2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</row>
    <row r="15" customFormat="false" ht="13.8" hidden="false" customHeight="false" outlineLevel="0" collapsed="false">
      <c r="A15" s="174" t="s">
        <v>533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</row>
    <row r="16" customFormat="false" ht="13.8" hidden="false" customHeight="false" outlineLevel="0" collapsed="false">
      <c r="A16" s="155" t="s">
        <v>534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50"/>
    </row>
    <row r="17" customFormat="false" ht="15.25" hidden="false" customHeight="false" outlineLevel="0" collapsed="false">
      <c r="A17" s="189" t="n">
        <v>1</v>
      </c>
      <c r="B17" s="170"/>
      <c r="C17" s="170"/>
      <c r="D17" s="170"/>
      <c r="E17" s="170"/>
      <c r="F17" s="170"/>
      <c r="G17" s="170"/>
      <c r="H17" s="170"/>
      <c r="I17" s="170"/>
      <c r="J17" s="170" t="s">
        <v>572</v>
      </c>
      <c r="K17" s="170"/>
      <c r="L17" s="170"/>
    </row>
    <row r="18" customFormat="false" ht="13.8" hidden="false" customHeight="false" outlineLevel="0" collapsed="false">
      <c r="A18" s="130" t="n">
        <v>2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</row>
    <row r="19" customFormat="false" ht="13.8" hidden="false" customHeight="false" outlineLevel="0" collapsed="false">
      <c r="A19" s="174" t="s">
        <v>533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</row>
    <row r="20" customFormat="false" ht="12.8" hidden="false" customHeight="false" outlineLevel="0" collapsed="false">
      <c r="A20" s="155" t="s">
        <v>534</v>
      </c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1"/>
    </row>
    <row r="21" customFormat="false" ht="12.8" hidden="false" customHeight="false" outlineLevel="0" collapsed="false">
      <c r="A21" s="192" t="s">
        <v>573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</row>
    <row r="22" customFormat="false" ht="15.25" hidden="false" customHeight="false" outlineLevel="0" collapsed="false">
      <c r="A22" s="6" t="n">
        <v>1</v>
      </c>
      <c r="B22" s="134" t="n">
        <f aca="false">A22+1</f>
        <v>2</v>
      </c>
      <c r="C22" s="134" t="n">
        <f aca="false">B22+1</f>
        <v>3</v>
      </c>
      <c r="D22" s="134" t="n">
        <f aca="false">C22+1</f>
        <v>4</v>
      </c>
      <c r="E22" s="134" t="n">
        <f aca="false">D22+1</f>
        <v>5</v>
      </c>
      <c r="F22" s="134" t="n">
        <f aca="false">E22+1</f>
        <v>6</v>
      </c>
      <c r="G22" s="134" t="n">
        <f aca="false">F22+1</f>
        <v>7</v>
      </c>
      <c r="H22" s="134" t="n">
        <f aca="false">G22+1</f>
        <v>8</v>
      </c>
      <c r="I22" s="134" t="n">
        <f aca="false">H22+1</f>
        <v>9</v>
      </c>
      <c r="J22" s="134" t="n">
        <f aca="false">I22+1</f>
        <v>10</v>
      </c>
      <c r="K22" s="134" t="n">
        <f aca="false">J22+1</f>
        <v>11</v>
      </c>
      <c r="L22" s="134" t="n">
        <f aca="false">K22+1</f>
        <v>12</v>
      </c>
    </row>
    <row r="23" customFormat="false" ht="15.25" hidden="false" customHeight="false" outlineLevel="0" collapsed="false">
      <c r="A23" s="130" t="n">
        <v>1</v>
      </c>
      <c r="B23" s="134"/>
      <c r="C23" s="134"/>
      <c r="D23" s="134"/>
      <c r="E23" s="134"/>
      <c r="F23" s="134"/>
      <c r="G23" s="134"/>
      <c r="H23" s="134"/>
      <c r="I23" s="134"/>
      <c r="J23" s="134" t="s">
        <v>570</v>
      </c>
      <c r="K23" s="134"/>
      <c r="L23" s="134"/>
    </row>
    <row r="24" customFormat="false" ht="13.8" hidden="false" customHeight="false" outlineLevel="0" collapsed="false">
      <c r="A24" s="130" t="n">
        <v>2</v>
      </c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</row>
    <row r="25" customFormat="false" ht="13.8" hidden="false" customHeight="false" outlineLevel="0" collapsed="false">
      <c r="A25" s="174" t="s">
        <v>533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</row>
    <row r="26" customFormat="false" ht="13.8" hidden="false" customHeight="false" outlineLevel="0" collapsed="false">
      <c r="A26" s="155" t="s">
        <v>534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50"/>
    </row>
    <row r="27" customFormat="false" ht="15.25" hidden="false" customHeight="false" outlineLevel="0" collapsed="false">
      <c r="A27" s="189" t="n">
        <v>1</v>
      </c>
      <c r="B27" s="170"/>
      <c r="C27" s="170"/>
      <c r="D27" s="170"/>
      <c r="E27" s="170"/>
      <c r="F27" s="170"/>
      <c r="G27" s="170"/>
      <c r="H27" s="170"/>
      <c r="I27" s="170"/>
      <c r="J27" s="170" t="s">
        <v>571</v>
      </c>
      <c r="K27" s="170"/>
      <c r="L27" s="170"/>
    </row>
    <row r="28" customFormat="false" ht="13.8" hidden="false" customHeight="false" outlineLevel="0" collapsed="false">
      <c r="A28" s="130" t="n">
        <v>2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</row>
    <row r="29" customFormat="false" ht="13.8" hidden="false" customHeight="false" outlineLevel="0" collapsed="false">
      <c r="A29" s="174" t="s">
        <v>533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</row>
    <row r="30" customFormat="false" ht="13.8" hidden="false" customHeight="false" outlineLevel="0" collapsed="false">
      <c r="A30" s="155" t="s">
        <v>534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50"/>
    </row>
    <row r="31" customFormat="false" ht="15.25" hidden="false" customHeight="false" outlineLevel="0" collapsed="false">
      <c r="A31" s="189" t="n">
        <v>1</v>
      </c>
      <c r="B31" s="170"/>
      <c r="C31" s="170"/>
      <c r="D31" s="170"/>
      <c r="E31" s="170"/>
      <c r="F31" s="170"/>
      <c r="G31" s="170"/>
      <c r="H31" s="170"/>
      <c r="I31" s="170"/>
      <c r="J31" s="170" t="s">
        <v>572</v>
      </c>
      <c r="K31" s="170"/>
      <c r="L31" s="170"/>
    </row>
    <row r="32" customFormat="false" ht="13.8" hidden="false" customHeight="false" outlineLevel="0" collapsed="false">
      <c r="A32" s="130" t="n">
        <v>2</v>
      </c>
      <c r="B32" s="134"/>
      <c r="C32" s="134"/>
      <c r="D32" s="134"/>
      <c r="E32" s="134"/>
      <c r="F32" s="134"/>
      <c r="G32" s="134"/>
      <c r="H32" s="134"/>
      <c r="I32" s="134"/>
      <c r="J32" s="134"/>
      <c r="K32" s="134"/>
      <c r="L32" s="134"/>
    </row>
    <row r="33" customFormat="false" ht="13.8" hidden="false" customHeight="false" outlineLevel="0" collapsed="false">
      <c r="A33" s="174" t="s">
        <v>533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</row>
    <row r="34" customFormat="false" ht="12.8" hidden="false" customHeight="false" outlineLevel="0" collapsed="false">
      <c r="A34" s="155" t="s">
        <v>534</v>
      </c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1"/>
    </row>
    <row r="35" customFormat="false" ht="12.8" hidden="false" customHeight="false" outlineLevel="0" collapsed="false">
      <c r="A35" s="192" t="s">
        <v>574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</row>
    <row r="36" customFormat="false" ht="15.25" hidden="false" customHeight="false" outlineLevel="0" collapsed="false">
      <c r="A36" s="6" t="n">
        <v>1</v>
      </c>
      <c r="B36" s="134" t="n">
        <f aca="false">A36+1</f>
        <v>2</v>
      </c>
      <c r="C36" s="134" t="n">
        <f aca="false">B36+1</f>
        <v>3</v>
      </c>
      <c r="D36" s="134" t="n">
        <f aca="false">C36+1</f>
        <v>4</v>
      </c>
      <c r="E36" s="134" t="n">
        <f aca="false">D36+1</f>
        <v>5</v>
      </c>
      <c r="F36" s="134" t="n">
        <f aca="false">E36+1</f>
        <v>6</v>
      </c>
      <c r="G36" s="134" t="n">
        <f aca="false">F36+1</f>
        <v>7</v>
      </c>
      <c r="H36" s="134" t="n">
        <f aca="false">G36+1</f>
        <v>8</v>
      </c>
      <c r="I36" s="134" t="n">
        <f aca="false">H36+1</f>
        <v>9</v>
      </c>
      <c r="J36" s="134" t="n">
        <f aca="false">I36+1</f>
        <v>10</v>
      </c>
      <c r="K36" s="134" t="n">
        <f aca="false">J36+1</f>
        <v>11</v>
      </c>
      <c r="L36" s="134" t="n">
        <f aca="false">K36+1</f>
        <v>12</v>
      </c>
    </row>
    <row r="37" customFormat="false" ht="15.25" hidden="false" customHeight="false" outlineLevel="0" collapsed="false">
      <c r="A37" s="130" t="n">
        <v>1</v>
      </c>
      <c r="B37" s="134"/>
      <c r="C37" s="134"/>
      <c r="D37" s="134"/>
      <c r="E37" s="134"/>
      <c r="F37" s="134"/>
      <c r="G37" s="134"/>
      <c r="H37" s="134"/>
      <c r="I37" s="134"/>
      <c r="J37" s="134" t="s">
        <v>570</v>
      </c>
      <c r="K37" s="134"/>
      <c r="L37" s="134"/>
    </row>
    <row r="38" customFormat="false" ht="13.8" hidden="false" customHeight="false" outlineLevel="0" collapsed="false">
      <c r="A38" s="130" t="n">
        <v>2</v>
      </c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</row>
    <row r="39" customFormat="false" ht="13.8" hidden="false" customHeight="false" outlineLevel="0" collapsed="false">
      <c r="A39" s="174" t="s">
        <v>533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</row>
    <row r="40" customFormat="false" ht="13.8" hidden="false" customHeight="false" outlineLevel="0" collapsed="false">
      <c r="A40" s="155" t="s">
        <v>534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50"/>
    </row>
    <row r="41" customFormat="false" ht="15.25" hidden="false" customHeight="false" outlineLevel="0" collapsed="false">
      <c r="A41" s="189" t="n">
        <v>1</v>
      </c>
      <c r="B41" s="170"/>
      <c r="C41" s="170"/>
      <c r="D41" s="170"/>
      <c r="E41" s="170"/>
      <c r="F41" s="170"/>
      <c r="G41" s="170"/>
      <c r="H41" s="170"/>
      <c r="I41" s="170"/>
      <c r="J41" s="170" t="s">
        <v>571</v>
      </c>
      <c r="K41" s="170"/>
      <c r="L41" s="170"/>
    </row>
    <row r="42" customFormat="false" ht="13.8" hidden="false" customHeight="false" outlineLevel="0" collapsed="false">
      <c r="A42" s="130" t="n">
        <v>2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</row>
    <row r="43" customFormat="false" ht="13.8" hidden="false" customHeight="false" outlineLevel="0" collapsed="false">
      <c r="A43" s="174" t="s">
        <v>533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</row>
    <row r="44" customFormat="false" ht="13.8" hidden="false" customHeight="false" outlineLevel="0" collapsed="false">
      <c r="A44" s="155" t="s">
        <v>534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7"/>
      <c r="L44" s="150"/>
    </row>
    <row r="45" customFormat="false" ht="15.25" hidden="false" customHeight="false" outlineLevel="0" collapsed="false">
      <c r="A45" s="189" t="n">
        <v>1</v>
      </c>
      <c r="B45" s="170"/>
      <c r="C45" s="170"/>
      <c r="D45" s="170"/>
      <c r="E45" s="193" t="s">
        <v>575</v>
      </c>
      <c r="F45" s="193" t="n">
        <v>3</v>
      </c>
      <c r="G45" s="193" t="n">
        <v>6</v>
      </c>
      <c r="H45" s="193" t="n">
        <v>1.32</v>
      </c>
      <c r="I45" s="193"/>
      <c r="J45" s="193" t="s">
        <v>572</v>
      </c>
      <c r="K45" s="193" t="s">
        <v>576</v>
      </c>
      <c r="L45" s="170"/>
    </row>
    <row r="46" customFormat="false" ht="15.25" hidden="false" customHeight="false" outlineLevel="0" collapsed="false">
      <c r="A46" s="189" t="n">
        <v>2</v>
      </c>
      <c r="B46" s="170"/>
      <c r="C46" s="170"/>
      <c r="D46" s="170"/>
      <c r="E46" s="193" t="s">
        <v>575</v>
      </c>
      <c r="F46" s="194" t="n">
        <v>2</v>
      </c>
      <c r="G46" s="194" t="n">
        <v>6</v>
      </c>
      <c r="H46" s="194" t="n">
        <v>0.5</v>
      </c>
      <c r="I46" s="194"/>
      <c r="J46" s="193" t="s">
        <v>572</v>
      </c>
      <c r="K46" s="194" t="s">
        <v>577</v>
      </c>
      <c r="L46" s="170"/>
    </row>
    <row r="47" customFormat="false" ht="15.25" hidden="false" customHeight="false" outlineLevel="0" collapsed="false">
      <c r="A47" s="189" t="n">
        <v>3</v>
      </c>
      <c r="B47" s="170"/>
      <c r="C47" s="170"/>
      <c r="D47" s="170"/>
      <c r="E47" s="193" t="s">
        <v>575</v>
      </c>
      <c r="F47" s="194" t="n">
        <v>2</v>
      </c>
      <c r="G47" s="194" t="n">
        <v>6</v>
      </c>
      <c r="H47" s="194" t="n">
        <v>0.1</v>
      </c>
      <c r="I47" s="194"/>
      <c r="J47" s="193" t="s">
        <v>572</v>
      </c>
      <c r="K47" s="193" t="s">
        <v>576</v>
      </c>
      <c r="L47" s="170"/>
    </row>
    <row r="48" customFormat="false" ht="15.25" hidden="false" customHeight="false" outlineLevel="0" collapsed="false">
      <c r="A48" s="189" t="n">
        <v>4</v>
      </c>
      <c r="B48" s="170"/>
      <c r="C48" s="170"/>
      <c r="D48" s="170"/>
      <c r="E48" s="144" t="s">
        <v>578</v>
      </c>
      <c r="F48" s="144" t="n">
        <v>10</v>
      </c>
      <c r="G48" s="144" t="n">
        <v>6</v>
      </c>
      <c r="H48" s="194" t="n">
        <v>1.36</v>
      </c>
      <c r="I48" s="144"/>
      <c r="J48" s="193" t="s">
        <v>572</v>
      </c>
      <c r="K48" s="144" t="s">
        <v>579</v>
      </c>
      <c r="L48" s="170"/>
    </row>
    <row r="49" customFormat="false" ht="15.25" hidden="false" customHeight="false" outlineLevel="0" collapsed="false">
      <c r="A49" s="130" t="n">
        <v>5</v>
      </c>
      <c r="B49" s="134"/>
      <c r="C49" s="134"/>
      <c r="D49" s="134"/>
      <c r="E49" s="144" t="s">
        <v>578</v>
      </c>
      <c r="F49" s="194" t="n">
        <v>10</v>
      </c>
      <c r="G49" s="194" t="n">
        <v>6</v>
      </c>
      <c r="H49" s="194" t="n">
        <v>0.28</v>
      </c>
      <c r="I49" s="115"/>
      <c r="J49" s="194" t="s">
        <v>572</v>
      </c>
      <c r="K49" s="194" t="s">
        <v>580</v>
      </c>
      <c r="L49" s="134"/>
    </row>
    <row r="50" customFormat="false" ht="15.25" hidden="false" customHeight="false" outlineLevel="0" collapsed="false">
      <c r="A50" s="174" t="n">
        <v>6</v>
      </c>
      <c r="B50" s="135"/>
      <c r="C50" s="135"/>
      <c r="D50" s="135"/>
      <c r="E50" s="152" t="s">
        <v>578</v>
      </c>
      <c r="F50" s="195" t="n">
        <v>10</v>
      </c>
      <c r="G50" s="195" t="n">
        <v>6</v>
      </c>
      <c r="H50" s="195" t="n">
        <v>0.25</v>
      </c>
      <c r="I50" s="117"/>
      <c r="J50" s="195" t="s">
        <v>572</v>
      </c>
      <c r="K50" s="195" t="s">
        <v>581</v>
      </c>
      <c r="L50" s="135"/>
    </row>
    <row r="51" customFormat="false" ht="12.8" hidden="false" customHeight="false" outlineLevel="0" collapsed="false">
      <c r="A51" s="155" t="s">
        <v>534</v>
      </c>
      <c r="B51" s="190"/>
      <c r="C51" s="190"/>
      <c r="D51" s="190"/>
      <c r="E51" s="196"/>
      <c r="F51" s="196"/>
      <c r="G51" s="196"/>
      <c r="H51" s="197" t="n">
        <f aca="false">SUM(H45:H50)</f>
        <v>3.81</v>
      </c>
      <c r="I51" s="196"/>
      <c r="J51" s="196"/>
      <c r="K51" s="196"/>
      <c r="L51" s="191"/>
    </row>
    <row r="52" customFormat="false" ht="12.8" hidden="false" customHeight="false" outlineLevel="0" collapsed="false">
      <c r="A52" s="192" t="s">
        <v>582</v>
      </c>
      <c r="B52" s="192"/>
      <c r="C52" s="192"/>
      <c r="D52" s="192"/>
      <c r="E52" s="192"/>
      <c r="F52" s="192"/>
      <c r="G52" s="192"/>
      <c r="H52" s="192"/>
      <c r="I52" s="192"/>
      <c r="J52" s="192"/>
      <c r="K52" s="192"/>
      <c r="L52" s="192"/>
    </row>
    <row r="53" customFormat="false" ht="15.25" hidden="false" customHeight="false" outlineLevel="0" collapsed="false">
      <c r="A53" s="6" t="n">
        <v>1</v>
      </c>
      <c r="B53" s="134" t="n">
        <f aca="false">A53+1</f>
        <v>2</v>
      </c>
      <c r="C53" s="134" t="n">
        <f aca="false">B53+1</f>
        <v>3</v>
      </c>
      <c r="D53" s="134" t="n">
        <f aca="false">C53+1</f>
        <v>4</v>
      </c>
      <c r="E53" s="134" t="n">
        <f aca="false">D53+1</f>
        <v>5</v>
      </c>
      <c r="F53" s="134" t="n">
        <f aca="false">E53+1</f>
        <v>6</v>
      </c>
      <c r="G53" s="134" t="n">
        <f aca="false">F53+1</f>
        <v>7</v>
      </c>
      <c r="H53" s="134" t="n">
        <f aca="false">G53+1</f>
        <v>8</v>
      </c>
      <c r="I53" s="134" t="n">
        <f aca="false">H53+1</f>
        <v>9</v>
      </c>
      <c r="J53" s="134" t="n">
        <f aca="false">I53+1</f>
        <v>10</v>
      </c>
      <c r="K53" s="134" t="n">
        <f aca="false">J53+1</f>
        <v>11</v>
      </c>
      <c r="L53" s="134" t="n">
        <f aca="false">K53+1</f>
        <v>12</v>
      </c>
    </row>
    <row r="54" customFormat="false" ht="15.25" hidden="false" customHeight="false" outlineLevel="0" collapsed="false">
      <c r="A54" s="130" t="n">
        <v>1</v>
      </c>
      <c r="B54" s="134"/>
      <c r="C54" s="134"/>
      <c r="D54" s="134"/>
      <c r="E54" s="134"/>
      <c r="F54" s="134"/>
      <c r="G54" s="134"/>
      <c r="H54" s="134"/>
      <c r="I54" s="134"/>
      <c r="J54" s="134" t="s">
        <v>570</v>
      </c>
      <c r="K54" s="134"/>
      <c r="L54" s="134"/>
    </row>
    <row r="55" customFormat="false" ht="13.8" hidden="false" customHeight="false" outlineLevel="0" collapsed="false">
      <c r="A55" s="130" t="n">
        <v>2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</row>
    <row r="56" customFormat="false" ht="13.8" hidden="false" customHeight="false" outlineLevel="0" collapsed="false">
      <c r="A56" s="174" t="s">
        <v>533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</row>
    <row r="57" customFormat="false" ht="13.8" hidden="false" customHeight="false" outlineLevel="0" collapsed="false">
      <c r="A57" s="155" t="s">
        <v>534</v>
      </c>
      <c r="B57" s="147"/>
      <c r="C57" s="147"/>
      <c r="D57" s="147"/>
      <c r="E57" s="147"/>
      <c r="F57" s="147"/>
      <c r="G57" s="147"/>
      <c r="H57" s="147"/>
      <c r="I57" s="147"/>
      <c r="J57" s="147"/>
      <c r="K57" s="147"/>
      <c r="L57" s="150"/>
    </row>
    <row r="58" customFormat="false" ht="15.25" hidden="false" customHeight="false" outlineLevel="0" collapsed="false">
      <c r="A58" s="189" t="n">
        <v>1</v>
      </c>
      <c r="B58" s="170"/>
      <c r="C58" s="170"/>
      <c r="D58" s="170"/>
      <c r="E58" s="170"/>
      <c r="F58" s="170"/>
      <c r="G58" s="170"/>
      <c r="H58" s="170"/>
      <c r="I58" s="170"/>
      <c r="J58" s="170" t="s">
        <v>571</v>
      </c>
      <c r="K58" s="170"/>
      <c r="L58" s="170"/>
    </row>
    <row r="59" customFormat="false" ht="13.8" hidden="false" customHeight="false" outlineLevel="0" collapsed="false">
      <c r="A59" s="130" t="n">
        <v>2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</row>
    <row r="60" customFormat="false" ht="13.8" hidden="false" customHeight="false" outlineLevel="0" collapsed="false">
      <c r="A60" s="174" t="s">
        <v>533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</row>
    <row r="61" customFormat="false" ht="13.8" hidden="false" customHeight="false" outlineLevel="0" collapsed="false">
      <c r="A61" s="155" t="s">
        <v>534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50"/>
    </row>
    <row r="62" customFormat="false" ht="15.25" hidden="false" customHeight="false" outlineLevel="0" collapsed="false">
      <c r="A62" s="189" t="n">
        <v>1</v>
      </c>
      <c r="B62" s="170"/>
      <c r="C62" s="170"/>
      <c r="D62" s="170"/>
      <c r="E62" s="170"/>
      <c r="F62" s="170"/>
      <c r="G62" s="170"/>
      <c r="H62" s="170"/>
      <c r="I62" s="170"/>
      <c r="J62" s="170" t="s">
        <v>572</v>
      </c>
      <c r="K62" s="170"/>
      <c r="L62" s="170"/>
    </row>
    <row r="63" customFormat="false" ht="13.8" hidden="false" customHeight="false" outlineLevel="0" collapsed="false">
      <c r="A63" s="130" t="n">
        <v>2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</row>
    <row r="64" customFormat="false" ht="13.8" hidden="false" customHeight="false" outlineLevel="0" collapsed="false">
      <c r="A64" s="174" t="s">
        <v>533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</row>
    <row r="65" customFormat="false" ht="12.8" hidden="false" customHeight="false" outlineLevel="0" collapsed="false">
      <c r="A65" s="155" t="s">
        <v>534</v>
      </c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1"/>
    </row>
    <row r="66" customFormat="false" ht="12.8" hidden="false" customHeight="false" outlineLevel="0" collapsed="false">
      <c r="A66" s="192" t="s">
        <v>583</v>
      </c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</row>
    <row r="67" customFormat="false" ht="15.25" hidden="false" customHeight="false" outlineLevel="0" collapsed="false">
      <c r="A67" s="6" t="n">
        <v>1</v>
      </c>
      <c r="B67" s="134" t="n">
        <f aca="false">A67+1</f>
        <v>2</v>
      </c>
      <c r="C67" s="134" t="n">
        <f aca="false">B67+1</f>
        <v>3</v>
      </c>
      <c r="D67" s="134" t="n">
        <f aca="false">C67+1</f>
        <v>4</v>
      </c>
      <c r="E67" s="134" t="n">
        <f aca="false">D67+1</f>
        <v>5</v>
      </c>
      <c r="F67" s="134" t="n">
        <f aca="false">E67+1</f>
        <v>6</v>
      </c>
      <c r="G67" s="134" t="n">
        <f aca="false">F67+1</f>
        <v>7</v>
      </c>
      <c r="H67" s="134" t="n">
        <f aca="false">G67+1</f>
        <v>8</v>
      </c>
      <c r="I67" s="134" t="n">
        <f aca="false">H67+1</f>
        <v>9</v>
      </c>
      <c r="J67" s="134" t="n">
        <f aca="false">I67+1</f>
        <v>10</v>
      </c>
      <c r="K67" s="134" t="n">
        <f aca="false">J67+1</f>
        <v>11</v>
      </c>
      <c r="L67" s="134" t="n">
        <f aca="false">K67+1</f>
        <v>12</v>
      </c>
    </row>
    <row r="68" customFormat="false" ht="15.25" hidden="false" customHeight="false" outlineLevel="0" collapsed="false">
      <c r="A68" s="130" t="n">
        <v>1</v>
      </c>
      <c r="B68" s="134"/>
      <c r="C68" s="134"/>
      <c r="D68" s="134"/>
      <c r="E68" s="134"/>
      <c r="F68" s="134"/>
      <c r="G68" s="134"/>
      <c r="H68" s="134"/>
      <c r="I68" s="134"/>
      <c r="J68" s="134" t="s">
        <v>570</v>
      </c>
      <c r="K68" s="134"/>
      <c r="L68" s="134"/>
    </row>
    <row r="69" customFormat="false" ht="13.8" hidden="false" customHeight="false" outlineLevel="0" collapsed="false">
      <c r="A69" s="130" t="n">
        <v>2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</row>
    <row r="70" customFormat="false" ht="13.8" hidden="false" customHeight="false" outlineLevel="0" collapsed="false">
      <c r="A70" s="174" t="s">
        <v>533</v>
      </c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</row>
    <row r="71" customFormat="false" ht="13.8" hidden="false" customHeight="false" outlineLevel="0" collapsed="false">
      <c r="A71" s="155" t="s">
        <v>534</v>
      </c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50"/>
    </row>
    <row r="72" customFormat="false" ht="15.25" hidden="false" customHeight="false" outlineLevel="0" collapsed="false">
      <c r="A72" s="189" t="n">
        <v>1</v>
      </c>
      <c r="B72" s="170"/>
      <c r="C72" s="170"/>
      <c r="D72" s="170"/>
      <c r="E72" s="170"/>
      <c r="F72" s="170"/>
      <c r="G72" s="170"/>
      <c r="H72" s="170"/>
      <c r="I72" s="170"/>
      <c r="J72" s="170" t="s">
        <v>571</v>
      </c>
      <c r="K72" s="170"/>
      <c r="L72" s="170"/>
    </row>
    <row r="73" customFormat="false" ht="13.8" hidden="false" customHeight="false" outlineLevel="0" collapsed="false">
      <c r="A73" s="130" t="n">
        <v>2</v>
      </c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</row>
    <row r="74" customFormat="false" ht="13.8" hidden="false" customHeight="false" outlineLevel="0" collapsed="false">
      <c r="A74" s="174" t="s">
        <v>533</v>
      </c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</row>
    <row r="75" customFormat="false" ht="13.8" hidden="false" customHeight="false" outlineLevel="0" collapsed="false">
      <c r="A75" s="155" t="s">
        <v>534</v>
      </c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50"/>
    </row>
    <row r="76" customFormat="false" ht="15.25" hidden="false" customHeight="false" outlineLevel="0" collapsed="false">
      <c r="A76" s="189" t="n">
        <v>1</v>
      </c>
      <c r="B76" s="170"/>
      <c r="C76" s="170"/>
      <c r="D76" s="170"/>
      <c r="E76" s="170"/>
      <c r="F76" s="170"/>
      <c r="G76" s="170"/>
      <c r="H76" s="170"/>
      <c r="I76" s="170"/>
      <c r="J76" s="170" t="s">
        <v>572</v>
      </c>
      <c r="K76" s="170"/>
      <c r="L76" s="170"/>
    </row>
    <row r="77" customFormat="false" ht="13.8" hidden="false" customHeight="false" outlineLevel="0" collapsed="false">
      <c r="A77" s="130" t="n">
        <v>2</v>
      </c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</row>
    <row r="78" customFormat="false" ht="13.8" hidden="false" customHeight="false" outlineLevel="0" collapsed="false">
      <c r="A78" s="174" t="s">
        <v>533</v>
      </c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</row>
    <row r="79" customFormat="false" ht="12.8" hidden="false" customHeight="false" outlineLevel="0" collapsed="false">
      <c r="A79" s="155" t="s">
        <v>534</v>
      </c>
      <c r="B79" s="190"/>
      <c r="C79" s="190"/>
      <c r="D79" s="190"/>
      <c r="E79" s="190"/>
      <c r="F79" s="190"/>
      <c r="G79" s="190"/>
      <c r="H79" s="190"/>
      <c r="I79" s="190"/>
      <c r="J79" s="190"/>
      <c r="K79" s="190"/>
      <c r="L79" s="191"/>
    </row>
    <row r="80" customFormat="false" ht="15" hidden="false" customHeight="false" outlineLevel="0" collapsed="false">
      <c r="A80" s="176" t="s">
        <v>551</v>
      </c>
      <c r="B80" s="176"/>
      <c r="C80" s="177"/>
      <c r="D80" s="177"/>
      <c r="E80" s="177"/>
      <c r="F80" s="177"/>
      <c r="G80" s="177"/>
      <c r="H80" s="177"/>
      <c r="I80" s="177"/>
      <c r="J80" s="177"/>
      <c r="K80" s="178"/>
      <c r="L80" s="178"/>
    </row>
    <row r="81" customFormat="false" ht="15" hidden="false" customHeight="false" outlineLevel="0" collapsed="false">
      <c r="A81" s="198" t="s">
        <v>584</v>
      </c>
      <c r="B81" s="183" t="s">
        <v>556</v>
      </c>
    </row>
  </sheetData>
  <mergeCells count="10">
    <mergeCell ref="J1:L1"/>
    <mergeCell ref="K2:L2"/>
    <mergeCell ref="A3:L3"/>
    <mergeCell ref="A4:L4"/>
    <mergeCell ref="A5:L5"/>
    <mergeCell ref="A7:L7"/>
    <mergeCell ref="A21:L21"/>
    <mergeCell ref="A35:L35"/>
    <mergeCell ref="A52:L52"/>
    <mergeCell ref="A66:L66"/>
  </mergeCells>
  <printOptions headings="false" gridLines="false" gridLinesSet="true" horizontalCentered="false" verticalCentered="false"/>
  <pageMargins left="0.315277777777778" right="0.196527777777778" top="0.196527777777778" bottom="0.1965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FF3333"/>
    <pageSetUpPr fitToPage="true"/>
  </sheetPr>
  <dimension ref="A1:K33"/>
  <sheetViews>
    <sheetView windowProtection="false" showFormulas="false" showGridLines="true" showRowColHeaders="true" showZeros="true" rightToLeft="false" tabSelected="false" showOutlineSymbols="true" defaultGridColor="true" view="pageBreakPreview" topLeftCell="A25" colorId="64" zoomScale="80" zoomScaleNormal="85" zoomScalePageLayoutView="80" workbookViewId="0">
      <selection pane="topLeft" activeCell="I34" activeCellId="0" sqref="I34"/>
    </sheetView>
  </sheetViews>
  <sheetFormatPr defaultRowHeight="12.8"/>
  <cols>
    <col collapsed="false" hidden="false" max="3" min="1" style="0" width="8.75"/>
    <col collapsed="false" hidden="false" max="4" min="4" style="0" width="13.9829545454545"/>
    <col collapsed="false" hidden="false" max="5" min="5" style="0" width="23.9034090909091"/>
    <col collapsed="false" hidden="false" max="6" min="6" style="0" width="17.1363636363636"/>
    <col collapsed="false" hidden="false" max="7" min="7" style="0" width="16.8352272727273"/>
    <col collapsed="false" hidden="false" max="8" min="8" style="0" width="13.9829545454545"/>
    <col collapsed="false" hidden="false" max="9" min="9" style="0" width="17.8920454545455"/>
    <col collapsed="false" hidden="false" max="10" min="10" style="0" width="18.3409090909091"/>
    <col collapsed="false" hidden="false" max="11" min="11" style="0" width="19.6931818181818"/>
    <col collapsed="false" hidden="false" max="1025" min="12" style="0" width="8.75"/>
  </cols>
  <sheetData>
    <row r="1" customFormat="false" ht="12.8" hidden="false" customHeight="false" outlineLevel="0" collapsed="false">
      <c r="I1" s="123" t="s">
        <v>511</v>
      </c>
      <c r="J1" s="123"/>
      <c r="K1" s="123"/>
    </row>
    <row r="2" customFormat="false" ht="12.8" hidden="false" customHeight="false" outlineLevel="0" collapsed="false">
      <c r="I2" s="124"/>
      <c r="J2" s="123" t="s">
        <v>585</v>
      </c>
      <c r="K2" s="123"/>
    </row>
    <row r="3" customFormat="false" ht="17.35" hidden="false" customHeight="false" outlineLevel="0" collapsed="false">
      <c r="A3" s="125" t="s">
        <v>586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customFormat="false" ht="17.35" hidden="false" customHeight="false" outlineLevel="0" collapsed="false">
      <c r="A4" s="126" t="s">
        <v>559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customFormat="false" ht="17.35" hidden="false" customHeight="false" outlineLevel="0" collapsed="false">
      <c r="A5" s="185" t="s">
        <v>560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customFormat="false" ht="81.4" hidden="false" customHeight="false" outlineLevel="0" collapsed="false">
      <c r="A6" s="186" t="s">
        <v>516</v>
      </c>
      <c r="B6" s="187" t="s">
        <v>526</v>
      </c>
      <c r="C6" s="187" t="s">
        <v>561</v>
      </c>
      <c r="D6" s="187" t="s">
        <v>527</v>
      </c>
      <c r="E6" s="167" t="s">
        <v>562</v>
      </c>
      <c r="F6" s="167" t="s">
        <v>563</v>
      </c>
      <c r="G6" s="167" t="s">
        <v>564</v>
      </c>
      <c r="H6" s="167" t="s">
        <v>587</v>
      </c>
      <c r="I6" s="167" t="s">
        <v>588</v>
      </c>
      <c r="J6" s="167" t="s">
        <v>589</v>
      </c>
      <c r="K6" s="129" t="s">
        <v>525</v>
      </c>
    </row>
    <row r="7" customFormat="false" ht="12.8" hidden="false" customHeight="false" outlineLevel="0" collapsed="false">
      <c r="A7" s="199" t="s">
        <v>569</v>
      </c>
      <c r="B7" s="199"/>
      <c r="C7" s="199"/>
      <c r="D7" s="199"/>
      <c r="E7" s="199"/>
      <c r="F7" s="199"/>
      <c r="G7" s="199"/>
      <c r="H7" s="199"/>
      <c r="I7" s="199"/>
      <c r="J7" s="199"/>
      <c r="K7" s="199"/>
    </row>
    <row r="8" customFormat="false" ht="13.8" hidden="false" customHeight="false" outlineLevel="0" collapsed="false">
      <c r="A8" s="200" t="n">
        <v>1</v>
      </c>
      <c r="B8" s="147" t="n">
        <f aca="false">A8+1</f>
        <v>2</v>
      </c>
      <c r="C8" s="147" t="n">
        <f aca="false">B8+1</f>
        <v>3</v>
      </c>
      <c r="D8" s="147" t="n">
        <f aca="false">C8+1</f>
        <v>4</v>
      </c>
      <c r="E8" s="147" t="n">
        <f aca="false">D8+1</f>
        <v>5</v>
      </c>
      <c r="F8" s="147" t="n">
        <f aca="false">E8+1</f>
        <v>6</v>
      </c>
      <c r="G8" s="147" t="n">
        <f aca="false">F8+1</f>
        <v>7</v>
      </c>
      <c r="H8" s="147" t="n">
        <f aca="false">G8+1</f>
        <v>8</v>
      </c>
      <c r="I8" s="147" t="n">
        <f aca="false">H8+1</f>
        <v>9</v>
      </c>
      <c r="J8" s="147" t="n">
        <f aca="false">I8+1</f>
        <v>10</v>
      </c>
      <c r="K8" s="150" t="n">
        <f aca="false">J8+1</f>
        <v>11</v>
      </c>
    </row>
    <row r="9" customFormat="false" ht="13.8" hidden="false" customHeight="false" outlineLevel="0" collapsed="false">
      <c r="A9" s="201" t="n">
        <v>1</v>
      </c>
      <c r="B9" s="170"/>
      <c r="C9" s="170"/>
      <c r="D9" s="170"/>
      <c r="E9" s="170"/>
      <c r="F9" s="170"/>
      <c r="G9" s="170"/>
      <c r="H9" s="170"/>
      <c r="I9" s="170"/>
      <c r="J9" s="170"/>
      <c r="K9" s="202"/>
    </row>
    <row r="10" customFormat="false" ht="13.8" hidden="false" customHeight="false" outlineLevel="0" collapsed="false">
      <c r="A10" s="130" t="n">
        <v>2</v>
      </c>
      <c r="B10" s="134"/>
      <c r="C10" s="134"/>
      <c r="D10" s="134"/>
      <c r="E10" s="134"/>
      <c r="F10" s="134"/>
      <c r="G10" s="134"/>
      <c r="H10" s="134"/>
      <c r="I10" s="134"/>
      <c r="J10" s="134"/>
      <c r="K10" s="134"/>
    </row>
    <row r="11" customFormat="false" ht="13.8" hidden="false" customHeight="false" outlineLevel="0" collapsed="false">
      <c r="A11" s="174" t="s">
        <v>533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</row>
    <row r="12" customFormat="false" ht="13.8" hidden="false" customHeight="false" outlineLevel="0" collapsed="false">
      <c r="A12" s="155" t="s">
        <v>534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50"/>
    </row>
    <row r="13" customFormat="false" ht="13.55" hidden="false" customHeight="true" outlineLevel="0" collapsed="false">
      <c r="A13" s="155"/>
      <c r="B13" s="203" t="s">
        <v>573</v>
      </c>
      <c r="C13" s="203"/>
      <c r="D13" s="203"/>
      <c r="E13" s="203"/>
      <c r="F13" s="203"/>
      <c r="G13" s="203"/>
      <c r="H13" s="203"/>
      <c r="I13" s="203"/>
      <c r="J13" s="203"/>
      <c r="K13" s="203"/>
    </row>
    <row r="14" customFormat="false" ht="13.8" hidden="false" customHeight="false" outlineLevel="0" collapsed="false">
      <c r="A14" s="200" t="n">
        <v>1</v>
      </c>
      <c r="B14" s="147" t="n">
        <f aca="false">A14+1</f>
        <v>2</v>
      </c>
      <c r="C14" s="147" t="n">
        <f aca="false">B14+1</f>
        <v>3</v>
      </c>
      <c r="D14" s="147" t="n">
        <f aca="false">C14+1</f>
        <v>4</v>
      </c>
      <c r="E14" s="147" t="n">
        <f aca="false">D14+1</f>
        <v>5</v>
      </c>
      <c r="F14" s="147" t="n">
        <f aca="false">E14+1</f>
        <v>6</v>
      </c>
      <c r="G14" s="147" t="n">
        <f aca="false">F14+1</f>
        <v>7</v>
      </c>
      <c r="H14" s="147" t="n">
        <f aca="false">G14+1</f>
        <v>8</v>
      </c>
      <c r="I14" s="147" t="n">
        <f aca="false">H14+1</f>
        <v>9</v>
      </c>
      <c r="J14" s="147" t="n">
        <f aca="false">I14+1</f>
        <v>10</v>
      </c>
      <c r="K14" s="150" t="n">
        <f aca="false">J14+1</f>
        <v>11</v>
      </c>
    </row>
    <row r="15" customFormat="false" ht="13.8" hidden="false" customHeight="false" outlineLevel="0" collapsed="false">
      <c r="A15" s="201" t="n">
        <v>1</v>
      </c>
      <c r="B15" s="170"/>
      <c r="C15" s="170"/>
      <c r="D15" s="170"/>
      <c r="E15" s="170"/>
      <c r="F15" s="170"/>
      <c r="G15" s="170"/>
      <c r="H15" s="170"/>
      <c r="I15" s="170"/>
      <c r="J15" s="170"/>
      <c r="K15" s="202"/>
    </row>
    <row r="16" customFormat="false" ht="13.8" hidden="false" customHeight="false" outlineLevel="0" collapsed="false">
      <c r="A16" s="130" t="n">
        <v>2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</row>
    <row r="17" customFormat="false" ht="13.8" hidden="false" customHeight="false" outlineLevel="0" collapsed="false">
      <c r="A17" s="174" t="s">
        <v>533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</row>
    <row r="18" customFormat="false" ht="13.8" hidden="false" customHeight="false" outlineLevel="0" collapsed="false">
      <c r="A18" s="155" t="s">
        <v>534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50"/>
    </row>
    <row r="19" customFormat="false" ht="13.55" hidden="false" customHeight="true" outlineLevel="0" collapsed="false">
      <c r="A19" s="155"/>
      <c r="B19" s="203" t="s">
        <v>590</v>
      </c>
      <c r="C19" s="203"/>
      <c r="D19" s="203"/>
      <c r="E19" s="203"/>
      <c r="F19" s="203"/>
      <c r="G19" s="203"/>
      <c r="H19" s="203"/>
      <c r="I19" s="203"/>
      <c r="J19" s="203"/>
      <c r="K19" s="203"/>
    </row>
    <row r="20" customFormat="false" ht="13.8" hidden="false" customHeight="false" outlineLevel="0" collapsed="false">
      <c r="A20" s="204" t="n">
        <v>1</v>
      </c>
      <c r="B20" s="170" t="n">
        <f aca="false">A20+1</f>
        <v>2</v>
      </c>
      <c r="C20" s="170" t="n">
        <f aca="false">B20+1</f>
        <v>3</v>
      </c>
      <c r="D20" s="170" t="n">
        <f aca="false">C20+1</f>
        <v>4</v>
      </c>
      <c r="E20" s="170" t="n">
        <f aca="false">D20+1</f>
        <v>5</v>
      </c>
      <c r="F20" s="170" t="n">
        <f aca="false">E20+1</f>
        <v>6</v>
      </c>
      <c r="G20" s="170" t="n">
        <f aca="false">F20+1</f>
        <v>7</v>
      </c>
      <c r="H20" s="170" t="n">
        <f aca="false">G20+1</f>
        <v>8</v>
      </c>
      <c r="I20" s="170" t="n">
        <f aca="false">H20+1</f>
        <v>9</v>
      </c>
      <c r="J20" s="170" t="n">
        <f aca="false">I20+1</f>
        <v>10</v>
      </c>
      <c r="K20" s="202" t="n">
        <f aca="false">J20+1</f>
        <v>11</v>
      </c>
    </row>
    <row r="21" customFormat="false" ht="29.35" hidden="false" customHeight="false" outlineLevel="0" collapsed="false">
      <c r="A21" s="201" t="n">
        <v>1</v>
      </c>
      <c r="B21" s="170"/>
      <c r="C21" s="170"/>
      <c r="D21" s="170"/>
      <c r="E21" s="194" t="s">
        <v>591</v>
      </c>
      <c r="F21" s="194" t="n">
        <v>10</v>
      </c>
      <c r="G21" s="194" t="n">
        <v>6</v>
      </c>
      <c r="H21" s="194" t="n">
        <v>0.043</v>
      </c>
      <c r="I21" s="194"/>
      <c r="J21" s="194" t="s">
        <v>592</v>
      </c>
      <c r="K21" s="202"/>
    </row>
    <row r="22" customFormat="false" ht="29.35" hidden="false" customHeight="false" outlineLevel="0" collapsed="false">
      <c r="A22" s="130" t="n">
        <v>2</v>
      </c>
      <c r="B22" s="134"/>
      <c r="C22" s="134"/>
      <c r="D22" s="134"/>
      <c r="E22" s="194" t="s">
        <v>593</v>
      </c>
      <c r="F22" s="194" t="n">
        <v>10</v>
      </c>
      <c r="G22" s="194" t="n">
        <v>6</v>
      </c>
      <c r="H22" s="194" t="n">
        <v>0.05</v>
      </c>
      <c r="I22" s="194"/>
      <c r="J22" s="194" t="s">
        <v>594</v>
      </c>
      <c r="K22" s="134"/>
    </row>
    <row r="23" customFormat="false" ht="29.35" hidden="false" customHeight="false" outlineLevel="0" collapsed="false">
      <c r="A23" s="130" t="n">
        <v>3</v>
      </c>
      <c r="B23" s="134"/>
      <c r="C23" s="134"/>
      <c r="D23" s="134"/>
      <c r="E23" s="194" t="s">
        <v>575</v>
      </c>
      <c r="F23" s="194" t="n">
        <v>3</v>
      </c>
      <c r="G23" s="194" t="n">
        <v>6</v>
      </c>
      <c r="H23" s="194" t="n">
        <v>0.11</v>
      </c>
      <c r="I23" s="194"/>
      <c r="J23" s="194" t="s">
        <v>592</v>
      </c>
      <c r="K23" s="134"/>
    </row>
    <row r="24" customFormat="false" ht="14.65" hidden="false" customHeight="false" outlineLevel="0" collapsed="false">
      <c r="A24" s="174" t="n">
        <v>4</v>
      </c>
      <c r="B24" s="135"/>
      <c r="C24" s="135"/>
      <c r="D24" s="135"/>
      <c r="E24" s="194" t="s">
        <v>575</v>
      </c>
      <c r="F24" s="194" t="n">
        <v>2</v>
      </c>
      <c r="G24" s="194" t="n">
        <v>6</v>
      </c>
      <c r="H24" s="194" t="n">
        <v>0.07</v>
      </c>
      <c r="I24" s="194"/>
      <c r="J24" s="194" t="s">
        <v>594</v>
      </c>
      <c r="K24" s="135"/>
    </row>
    <row r="25" customFormat="false" ht="14.65" hidden="false" customHeight="false" outlineLevel="0" collapsed="false">
      <c r="A25" s="155" t="s">
        <v>534</v>
      </c>
      <c r="B25" s="147"/>
      <c r="C25" s="147"/>
      <c r="D25" s="147"/>
      <c r="E25" s="147"/>
      <c r="F25" s="147"/>
      <c r="G25" s="147"/>
      <c r="H25" s="194" t="n">
        <f aca="false">SUM(H21:H24)</f>
        <v>0.273</v>
      </c>
      <c r="I25" s="147"/>
      <c r="J25" s="147"/>
      <c r="K25" s="150"/>
    </row>
    <row r="26" customFormat="false" ht="13.55" hidden="false" customHeight="true" outlineLevel="0" collapsed="false">
      <c r="A26" s="155"/>
      <c r="B26" s="203" t="s">
        <v>595</v>
      </c>
      <c r="C26" s="203"/>
      <c r="D26" s="203"/>
      <c r="E26" s="203"/>
      <c r="F26" s="203"/>
      <c r="G26" s="203"/>
      <c r="H26" s="203"/>
      <c r="I26" s="203"/>
      <c r="J26" s="203"/>
      <c r="K26" s="203"/>
    </row>
    <row r="27" customFormat="false" ht="13.8" hidden="false" customHeight="false" outlineLevel="0" collapsed="false">
      <c r="A27" s="204" t="n">
        <v>1</v>
      </c>
      <c r="B27" s="170" t="n">
        <f aca="false">A27+1</f>
        <v>2</v>
      </c>
      <c r="C27" s="170" t="n">
        <f aca="false">B27+1</f>
        <v>3</v>
      </c>
      <c r="D27" s="170" t="n">
        <f aca="false">C27+1</f>
        <v>4</v>
      </c>
      <c r="E27" s="170" t="n">
        <f aca="false">D27+1</f>
        <v>5</v>
      </c>
      <c r="F27" s="170" t="n">
        <f aca="false">E27+1</f>
        <v>6</v>
      </c>
      <c r="G27" s="170" t="n">
        <f aca="false">F27+1</f>
        <v>7</v>
      </c>
      <c r="H27" s="170" t="n">
        <f aca="false">G27+1</f>
        <v>8</v>
      </c>
      <c r="I27" s="170" t="n">
        <f aca="false">H27+1</f>
        <v>9</v>
      </c>
      <c r="J27" s="170" t="n">
        <f aca="false">I27+1</f>
        <v>10</v>
      </c>
      <c r="K27" s="202" t="n">
        <f aca="false">J27+1</f>
        <v>11</v>
      </c>
    </row>
    <row r="28" customFormat="false" ht="13.8" hidden="false" customHeight="false" outlineLevel="0" collapsed="false">
      <c r="A28" s="201" t="n">
        <v>1</v>
      </c>
      <c r="B28" s="170"/>
      <c r="C28" s="170"/>
      <c r="D28" s="170"/>
      <c r="E28" s="170"/>
      <c r="F28" s="170"/>
      <c r="G28" s="170"/>
      <c r="H28" s="170"/>
      <c r="I28" s="170"/>
      <c r="J28" s="170"/>
      <c r="K28" s="202"/>
    </row>
    <row r="29" customFormat="false" ht="13.8" hidden="false" customHeight="false" outlineLevel="0" collapsed="false">
      <c r="A29" s="130" t="n">
        <v>2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</row>
    <row r="30" customFormat="false" ht="13.8" hidden="false" customHeight="false" outlineLevel="0" collapsed="false">
      <c r="A30" s="174" t="s">
        <v>533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</row>
    <row r="31" customFormat="false" ht="13.8" hidden="false" customHeight="false" outlineLevel="0" collapsed="false">
      <c r="A31" s="155" t="s">
        <v>534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50"/>
    </row>
    <row r="32" customFormat="false" ht="15" hidden="false" customHeight="false" outlineLevel="0" collapsed="false">
      <c r="A32" s="176" t="s">
        <v>551</v>
      </c>
      <c r="B32" s="176"/>
      <c r="C32" s="177"/>
      <c r="D32" s="177"/>
      <c r="E32" s="177"/>
      <c r="F32" s="177"/>
      <c r="G32" s="177"/>
      <c r="H32" s="177"/>
      <c r="I32" s="177"/>
      <c r="J32" s="177"/>
      <c r="K32" s="178"/>
    </row>
    <row r="33" customFormat="false" ht="15" hidden="false" customHeight="false" outlineLevel="0" collapsed="false">
      <c r="A33" s="198" t="s">
        <v>584</v>
      </c>
      <c r="B33" s="183" t="s">
        <v>556</v>
      </c>
      <c r="H33" s="205"/>
    </row>
  </sheetData>
  <mergeCells count="9">
    <mergeCell ref="I1:K1"/>
    <mergeCell ref="J2:K2"/>
    <mergeCell ref="A3:K3"/>
    <mergeCell ref="A4:K4"/>
    <mergeCell ref="A5:K5"/>
    <mergeCell ref="A7:K7"/>
    <mergeCell ref="B13:K13"/>
    <mergeCell ref="B19:K19"/>
    <mergeCell ref="B26:K26"/>
  </mergeCells>
  <printOptions headings="false" gridLines="false" gridLinesSet="true" horizontalCentered="false" verticalCentered="false"/>
  <pageMargins left="0.315277777777778" right="0.196527777777778" top="0.196527777777778" bottom="0.19652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1:82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80" zoomScaleNormal="85" zoomScalePageLayoutView="80" workbookViewId="0">
      <selection pane="topLeft" activeCell="E57" activeCellId="0" sqref="E57"/>
    </sheetView>
  </sheetViews>
  <sheetFormatPr defaultRowHeight="12.75"/>
  <cols>
    <col collapsed="false" hidden="false" max="3" min="1" style="0" width="10.2215909090909"/>
    <col collapsed="false" hidden="false" max="4" min="4" style="0" width="12.9261363636364"/>
    <col collapsed="false" hidden="false" max="5" min="5" style="0" width="19.5454545454545"/>
    <col collapsed="false" hidden="false" max="6" min="6" style="0" width="10.2215909090909"/>
    <col collapsed="false" hidden="false" max="7" min="7" style="0" width="14.1306818181818"/>
    <col collapsed="false" hidden="false" max="259" min="8" style="0" width="10.2215909090909"/>
    <col collapsed="false" hidden="false" max="260" min="260" style="0" width="12.9261363636364"/>
    <col collapsed="false" hidden="false" max="261" min="261" style="0" width="19.5454545454545"/>
    <col collapsed="false" hidden="false" max="262" min="262" style="0" width="10.2215909090909"/>
    <col collapsed="false" hidden="false" max="263" min="263" style="0" width="14.1306818181818"/>
    <col collapsed="false" hidden="false" max="515" min="264" style="0" width="10.2215909090909"/>
    <col collapsed="false" hidden="false" max="516" min="516" style="0" width="12.9261363636364"/>
    <col collapsed="false" hidden="false" max="517" min="517" style="0" width="19.5454545454545"/>
    <col collapsed="false" hidden="false" max="518" min="518" style="0" width="10.2215909090909"/>
    <col collapsed="false" hidden="false" max="519" min="519" style="0" width="14.1306818181818"/>
    <col collapsed="false" hidden="false" max="771" min="520" style="0" width="10.2215909090909"/>
    <col collapsed="false" hidden="false" max="772" min="772" style="0" width="12.9261363636364"/>
    <col collapsed="false" hidden="false" max="773" min="773" style="0" width="19.5454545454545"/>
    <col collapsed="false" hidden="false" max="774" min="774" style="0" width="10.2215909090909"/>
    <col collapsed="false" hidden="false" max="775" min="775" style="0" width="14.1306818181818"/>
    <col collapsed="false" hidden="false" max="1025" min="776" style="0" width="10.2215909090909"/>
  </cols>
  <sheetData>
    <row r="1" customFormat="false" ht="12.8" hidden="false" customHeight="false" outlineLevel="0" collapsed="false">
      <c r="F1" s="2" t="s">
        <v>596</v>
      </c>
      <c r="G1" s="2"/>
    </row>
    <row r="2" customFormat="false" ht="33" hidden="false" customHeight="true" outlineLevel="0" collapsed="false">
      <c r="A2" s="206" t="s">
        <v>597</v>
      </c>
      <c r="B2" s="206"/>
      <c r="C2" s="206"/>
      <c r="D2" s="206"/>
      <c r="E2" s="206"/>
      <c r="F2" s="206"/>
      <c r="G2" s="206"/>
    </row>
    <row r="3" customFormat="false" ht="34.5" hidden="false" customHeight="true" outlineLevel="0" collapsed="false">
      <c r="A3" s="207" t="s">
        <v>598</v>
      </c>
      <c r="B3" s="207"/>
      <c r="C3" s="207"/>
      <c r="D3" s="207"/>
      <c r="E3" s="207"/>
      <c r="F3" s="207"/>
      <c r="G3" s="207"/>
    </row>
    <row r="4" customFormat="false" ht="12.75" hidden="false" customHeight="true" outlineLevel="0" collapsed="false">
      <c r="A4" s="208" t="s">
        <v>599</v>
      </c>
      <c r="B4" s="209" t="s">
        <v>564</v>
      </c>
      <c r="C4" s="209" t="s">
        <v>600</v>
      </c>
      <c r="D4" s="209" t="s">
        <v>601</v>
      </c>
      <c r="E4" s="210" t="s">
        <v>6</v>
      </c>
      <c r="F4" s="210"/>
      <c r="G4" s="210"/>
    </row>
    <row r="5" customFormat="false" ht="53.7" hidden="false" customHeight="false" outlineLevel="0" collapsed="false">
      <c r="A5" s="208"/>
      <c r="B5" s="209"/>
      <c r="C5" s="209"/>
      <c r="D5" s="209"/>
      <c r="E5" s="211" t="s">
        <v>602</v>
      </c>
      <c r="F5" s="211" t="s">
        <v>603</v>
      </c>
      <c r="G5" s="211" t="s">
        <v>604</v>
      </c>
    </row>
    <row r="6" customFormat="false" ht="12.75" hidden="false" customHeight="false" outlineLevel="0" collapsed="false">
      <c r="A6" s="208"/>
      <c r="B6" s="209"/>
      <c r="C6" s="209"/>
      <c r="D6" s="209"/>
      <c r="E6" s="211" t="s">
        <v>605</v>
      </c>
      <c r="F6" s="211" t="s">
        <v>606</v>
      </c>
      <c r="G6" s="211" t="s">
        <v>607</v>
      </c>
    </row>
    <row r="7" customFormat="false" ht="12.75" hidden="false" customHeight="false" outlineLevel="0" collapsed="false">
      <c r="A7" s="208" t="n">
        <v>1</v>
      </c>
      <c r="B7" s="212" t="n">
        <v>2</v>
      </c>
      <c r="C7" s="212" t="n">
        <v>3</v>
      </c>
      <c r="D7" s="212" t="n">
        <v>4</v>
      </c>
      <c r="E7" s="211" t="n">
        <v>5</v>
      </c>
      <c r="F7" s="211" t="n">
        <v>6</v>
      </c>
      <c r="G7" s="211" t="n">
        <v>7</v>
      </c>
    </row>
    <row r="8" customFormat="false" ht="12.75" hidden="false" customHeight="false" outlineLevel="0" collapsed="false">
      <c r="A8" s="213" t="s">
        <v>271</v>
      </c>
      <c r="B8" s="214" t="s">
        <v>608</v>
      </c>
      <c r="C8" s="214" t="n">
        <v>1</v>
      </c>
      <c r="D8" s="214" t="s">
        <v>609</v>
      </c>
      <c r="E8" s="215" t="n">
        <v>400</v>
      </c>
      <c r="F8" s="216"/>
      <c r="G8" s="217" t="n">
        <f aca="false">E8*F8/100</f>
        <v>0</v>
      </c>
    </row>
    <row r="9" customFormat="false" ht="12.75" hidden="false" customHeight="false" outlineLevel="0" collapsed="false">
      <c r="A9" s="213"/>
      <c r="B9" s="214"/>
      <c r="C9" s="214"/>
      <c r="D9" s="214" t="s">
        <v>610</v>
      </c>
      <c r="E9" s="215" t="n">
        <v>300</v>
      </c>
      <c r="F9" s="216"/>
      <c r="G9" s="217" t="n">
        <f aca="false">E9*F9/100</f>
        <v>0</v>
      </c>
    </row>
    <row r="10" customFormat="false" ht="12.75" hidden="false" customHeight="false" outlineLevel="0" collapsed="false">
      <c r="A10" s="213"/>
      <c r="B10" s="214" t="s">
        <v>611</v>
      </c>
      <c r="C10" s="214" t="s">
        <v>612</v>
      </c>
      <c r="D10" s="214" t="s">
        <v>609</v>
      </c>
      <c r="E10" s="215" t="n">
        <v>230</v>
      </c>
      <c r="F10" s="216"/>
      <c r="G10" s="217" t="n">
        <f aca="false">E10*F10/100</f>
        <v>0</v>
      </c>
    </row>
    <row r="11" customFormat="false" ht="12.75" hidden="false" customHeight="false" outlineLevel="0" collapsed="false">
      <c r="A11" s="213"/>
      <c r="B11" s="214"/>
      <c r="C11" s="214"/>
      <c r="D11" s="214" t="s">
        <v>610</v>
      </c>
      <c r="E11" s="215" t="n">
        <v>170</v>
      </c>
      <c r="F11" s="216"/>
      <c r="G11" s="217" t="n">
        <f aca="false">E11*F11/100</f>
        <v>0</v>
      </c>
    </row>
    <row r="12" customFormat="false" ht="12.75" hidden="false" customHeight="false" outlineLevel="0" collapsed="false">
      <c r="A12" s="213"/>
      <c r="B12" s="214"/>
      <c r="C12" s="214" t="s">
        <v>79</v>
      </c>
      <c r="D12" s="214" t="s">
        <v>609</v>
      </c>
      <c r="E12" s="215" t="n">
        <v>290</v>
      </c>
      <c r="F12" s="216"/>
      <c r="G12" s="217" t="n">
        <f aca="false">E12*F12/100</f>
        <v>0</v>
      </c>
    </row>
    <row r="13" customFormat="false" ht="12.8" hidden="false" customHeight="false" outlineLevel="0" collapsed="false">
      <c r="A13" s="213"/>
      <c r="B13" s="214"/>
      <c r="C13" s="214"/>
      <c r="D13" s="214" t="s">
        <v>610</v>
      </c>
      <c r="E13" s="215" t="n">
        <v>210</v>
      </c>
      <c r="F13" s="216"/>
      <c r="G13" s="217" t="n">
        <f aca="false">E13*F13/100</f>
        <v>0</v>
      </c>
    </row>
    <row r="14" customFormat="false" ht="12.75" hidden="false" customHeight="false" outlineLevel="0" collapsed="false">
      <c r="A14" s="213"/>
      <c r="B14" s="218" t="n">
        <v>220</v>
      </c>
      <c r="C14" s="218" t="n">
        <v>1</v>
      </c>
      <c r="D14" s="214" t="s">
        <v>613</v>
      </c>
      <c r="E14" s="215" t="n">
        <v>260</v>
      </c>
      <c r="F14" s="216"/>
      <c r="G14" s="217" t="n">
        <f aca="false">E14*F14/100</f>
        <v>0</v>
      </c>
    </row>
    <row r="15" customFormat="false" ht="12.75" hidden="false" customHeight="false" outlineLevel="0" collapsed="false">
      <c r="A15" s="213"/>
      <c r="B15" s="218"/>
      <c r="C15" s="218"/>
      <c r="D15" s="214" t="s">
        <v>609</v>
      </c>
      <c r="E15" s="215" t="n">
        <v>210</v>
      </c>
      <c r="F15" s="216"/>
      <c r="G15" s="217" t="n">
        <f aca="false">E15*F15/100</f>
        <v>0</v>
      </c>
    </row>
    <row r="16" customFormat="false" ht="12.75" hidden="false" customHeight="false" outlineLevel="0" collapsed="false">
      <c r="A16" s="213"/>
      <c r="B16" s="218"/>
      <c r="C16" s="218"/>
      <c r="D16" s="214" t="s">
        <v>610</v>
      </c>
      <c r="E16" s="215" t="n">
        <v>140</v>
      </c>
      <c r="F16" s="216"/>
      <c r="G16" s="217" t="n">
        <f aca="false">E16*F16/100</f>
        <v>0</v>
      </c>
    </row>
    <row r="17" customFormat="false" ht="12.8" hidden="false" customHeight="false" outlineLevel="0" collapsed="false">
      <c r="A17" s="213"/>
      <c r="B17" s="218"/>
      <c r="C17" s="218" t="n">
        <v>2</v>
      </c>
      <c r="D17" s="214" t="s">
        <v>609</v>
      </c>
      <c r="E17" s="215" t="n">
        <v>270</v>
      </c>
      <c r="F17" s="216"/>
      <c r="G17" s="217" t="n">
        <f aca="false">E17*F17/100</f>
        <v>0</v>
      </c>
    </row>
    <row r="18" customFormat="false" ht="12.75" hidden="false" customHeight="false" outlineLevel="0" collapsed="false">
      <c r="A18" s="213"/>
      <c r="B18" s="218"/>
      <c r="C18" s="218"/>
      <c r="D18" s="214" t="s">
        <v>610</v>
      </c>
      <c r="E18" s="215" t="n">
        <v>180</v>
      </c>
      <c r="F18" s="216"/>
      <c r="G18" s="217" t="n">
        <f aca="false">E18*F18/100</f>
        <v>0</v>
      </c>
    </row>
    <row r="19" customFormat="false" ht="12.75" hidden="false" customHeight="false" outlineLevel="0" collapsed="false">
      <c r="A19" s="213"/>
      <c r="B19" s="218" t="s">
        <v>614</v>
      </c>
      <c r="C19" s="218" t="n">
        <v>1</v>
      </c>
      <c r="D19" s="214" t="s">
        <v>613</v>
      </c>
      <c r="E19" s="215" t="n">
        <v>180</v>
      </c>
      <c r="F19" s="216"/>
      <c r="G19" s="217" t="n">
        <f aca="false">E19*F19/100</f>
        <v>0</v>
      </c>
    </row>
    <row r="20" customFormat="false" ht="12.75" hidden="false" customHeight="false" outlineLevel="0" collapsed="false">
      <c r="A20" s="213"/>
      <c r="B20" s="218"/>
      <c r="C20" s="218"/>
      <c r="D20" s="214" t="s">
        <v>609</v>
      </c>
      <c r="E20" s="215" t="n">
        <v>160</v>
      </c>
      <c r="F20" s="216"/>
      <c r="G20" s="217" t="n">
        <f aca="false">E20*F20/100</f>
        <v>0</v>
      </c>
    </row>
    <row r="21" customFormat="false" ht="12.75" hidden="false" customHeight="false" outlineLevel="0" collapsed="false">
      <c r="A21" s="213"/>
      <c r="B21" s="218"/>
      <c r="C21" s="218"/>
      <c r="D21" s="214" t="s">
        <v>610</v>
      </c>
      <c r="E21" s="215" t="n">
        <v>130</v>
      </c>
      <c r="F21" s="216"/>
      <c r="G21" s="217" t="n">
        <f aca="false">E21*F21/100</f>
        <v>0</v>
      </c>
    </row>
    <row r="22" customFormat="false" ht="12.8" hidden="false" customHeight="false" outlineLevel="0" collapsed="false">
      <c r="A22" s="213"/>
      <c r="B22" s="218"/>
      <c r="C22" s="218" t="n">
        <v>2</v>
      </c>
      <c r="D22" s="214" t="s">
        <v>609</v>
      </c>
      <c r="E22" s="215" t="n">
        <v>190</v>
      </c>
      <c r="F22" s="216"/>
      <c r="G22" s="217" t="n">
        <f aca="false">E22*F22/100</f>
        <v>0</v>
      </c>
    </row>
    <row r="23" customFormat="false" ht="12.8" hidden="false" customHeight="false" outlineLevel="0" collapsed="false">
      <c r="A23" s="213"/>
      <c r="B23" s="218"/>
      <c r="C23" s="218"/>
      <c r="D23" s="214" t="s">
        <v>610</v>
      </c>
      <c r="E23" s="215" t="n">
        <v>160</v>
      </c>
      <c r="F23" s="216"/>
      <c r="G23" s="217" t="n">
        <f aca="false">E23*F23/100</f>
        <v>0</v>
      </c>
    </row>
    <row r="24" customFormat="false" ht="12.75" hidden="false" customHeight="false" outlineLevel="0" collapsed="false">
      <c r="A24" s="218" t="s">
        <v>272</v>
      </c>
      <c r="B24" s="214" t="n">
        <v>220</v>
      </c>
      <c r="C24" s="214" t="s">
        <v>615</v>
      </c>
      <c r="D24" s="214" t="s">
        <v>615</v>
      </c>
      <c r="E24" s="215" t="n">
        <v>3000</v>
      </c>
      <c r="F24" s="216"/>
      <c r="G24" s="217" t="n">
        <f aca="false">E24*F24/100</f>
        <v>0</v>
      </c>
    </row>
    <row r="25" customFormat="false" ht="12.75" hidden="false" customHeight="false" outlineLevel="0" collapsed="false">
      <c r="A25" s="218"/>
      <c r="B25" s="214" t="n">
        <v>110</v>
      </c>
      <c r="C25" s="214" t="s">
        <v>615</v>
      </c>
      <c r="D25" s="214" t="s">
        <v>615</v>
      </c>
      <c r="E25" s="215" t="n">
        <v>2300</v>
      </c>
      <c r="F25" s="216"/>
      <c r="G25" s="217" t="n">
        <f aca="false">E25*F25/100</f>
        <v>0</v>
      </c>
    </row>
    <row r="26" customFormat="false" ht="12.75" hidden="false" customHeight="false" outlineLevel="0" collapsed="false">
      <c r="A26" s="219" t="s">
        <v>616</v>
      </c>
      <c r="B26" s="219"/>
      <c r="C26" s="219"/>
      <c r="D26" s="219"/>
      <c r="E26" s="220" t="n">
        <f aca="false">SUM(E14:E25)</f>
        <v>7180</v>
      </c>
      <c r="F26" s="221"/>
      <c r="G26" s="222" t="n">
        <f aca="false">SUM(G14:G25)</f>
        <v>0</v>
      </c>
    </row>
    <row r="27" customFormat="false" ht="12.75" hidden="false" customHeight="false" outlineLevel="0" collapsed="false">
      <c r="A27" s="214" t="s">
        <v>271</v>
      </c>
      <c r="B27" s="218" t="n">
        <v>35</v>
      </c>
      <c r="C27" s="218" t="n">
        <v>1</v>
      </c>
      <c r="D27" s="214" t="s">
        <v>613</v>
      </c>
      <c r="E27" s="215" t="n">
        <v>170</v>
      </c>
      <c r="F27" s="216"/>
      <c r="G27" s="217" t="n">
        <f aca="false">E27*F27/100</f>
        <v>0</v>
      </c>
    </row>
    <row r="28" customFormat="false" ht="12.8" hidden="false" customHeight="false" outlineLevel="0" collapsed="false">
      <c r="A28" s="214"/>
      <c r="B28" s="214"/>
      <c r="C28" s="214"/>
      <c r="D28" s="214" t="s">
        <v>609</v>
      </c>
      <c r="E28" s="215" t="n">
        <v>140</v>
      </c>
      <c r="F28" s="216"/>
      <c r="G28" s="217" t="n">
        <f aca="false">E28*F28/100</f>
        <v>0</v>
      </c>
    </row>
    <row r="29" customFormat="false" ht="12.75" hidden="false" customHeight="false" outlineLevel="0" collapsed="false">
      <c r="A29" s="214"/>
      <c r="B29" s="214"/>
      <c r="C29" s="214"/>
      <c r="D29" s="214" t="s">
        <v>610</v>
      </c>
      <c r="E29" s="215" t="n">
        <v>120</v>
      </c>
      <c r="F29" s="216"/>
      <c r="G29" s="217" t="n">
        <f aca="false">E29*F29/100</f>
        <v>0</v>
      </c>
    </row>
    <row r="30" customFormat="false" ht="12.75" hidden="false" customHeight="false" outlineLevel="0" collapsed="false">
      <c r="A30" s="214"/>
      <c r="B30" s="214"/>
      <c r="C30" s="218" t="n">
        <v>2</v>
      </c>
      <c r="D30" s="214" t="s">
        <v>609</v>
      </c>
      <c r="E30" s="215" t="n">
        <v>180</v>
      </c>
      <c r="F30" s="216"/>
      <c r="G30" s="217" t="n">
        <f aca="false">E30*F30/100</f>
        <v>0</v>
      </c>
    </row>
    <row r="31" customFormat="false" ht="12.8" hidden="false" customHeight="false" outlineLevel="0" collapsed="false">
      <c r="A31" s="214"/>
      <c r="B31" s="214"/>
      <c r="C31" s="214"/>
      <c r="D31" s="214" t="s">
        <v>610</v>
      </c>
      <c r="E31" s="215" t="n">
        <v>150</v>
      </c>
      <c r="F31" s="216"/>
      <c r="G31" s="217" t="n">
        <f aca="false">E31*F31/100</f>
        <v>0</v>
      </c>
    </row>
    <row r="32" customFormat="false" ht="12.8" hidden="false" customHeight="false" outlineLevel="0" collapsed="false">
      <c r="A32" s="214"/>
      <c r="B32" s="218" t="s">
        <v>617</v>
      </c>
      <c r="C32" s="218" t="s">
        <v>615</v>
      </c>
      <c r="D32" s="214" t="s">
        <v>613</v>
      </c>
      <c r="E32" s="215" t="n">
        <v>160</v>
      </c>
      <c r="F32" s="216"/>
      <c r="G32" s="217" t="n">
        <f aca="false">E32*F32/100</f>
        <v>0</v>
      </c>
    </row>
    <row r="33" customFormat="false" ht="12.8" hidden="false" customHeight="false" outlineLevel="0" collapsed="false">
      <c r="A33" s="214"/>
      <c r="B33" s="214"/>
      <c r="C33" s="214"/>
      <c r="D33" s="214" t="s">
        <v>618</v>
      </c>
      <c r="E33" s="215" t="n">
        <v>140</v>
      </c>
      <c r="F33" s="216"/>
      <c r="G33" s="217" t="n">
        <f aca="false">E33*F33/100</f>
        <v>0</v>
      </c>
    </row>
    <row r="34" customFormat="false" ht="12.8" hidden="false" customHeight="false" outlineLevel="0" collapsed="false">
      <c r="A34" s="214"/>
      <c r="B34" s="214"/>
      <c r="C34" s="214"/>
      <c r="D34" s="214" t="s">
        <v>619</v>
      </c>
      <c r="E34" s="215" t="n">
        <v>110</v>
      </c>
      <c r="F34" s="221" t="n">
        <v>3.81</v>
      </c>
      <c r="G34" s="217" t="n">
        <f aca="false">E34*F34/100</f>
        <v>4.191</v>
      </c>
    </row>
    <row r="35" customFormat="false" ht="12.75" hidden="false" customHeight="false" outlineLevel="0" collapsed="false">
      <c r="A35" s="218" t="s">
        <v>272</v>
      </c>
      <c r="B35" s="214" t="s">
        <v>620</v>
      </c>
      <c r="C35" s="214" t="s">
        <v>615</v>
      </c>
      <c r="D35" s="214" t="s">
        <v>615</v>
      </c>
      <c r="E35" s="215" t="n">
        <v>470</v>
      </c>
      <c r="F35" s="216"/>
      <c r="G35" s="217" t="n">
        <f aca="false">E35*F35/100</f>
        <v>0</v>
      </c>
    </row>
    <row r="36" customFormat="false" ht="12.8" hidden="false" customHeight="false" outlineLevel="0" collapsed="false">
      <c r="A36" s="218"/>
      <c r="B36" s="214" t="s">
        <v>621</v>
      </c>
      <c r="C36" s="214" t="s">
        <v>615</v>
      </c>
      <c r="D36" s="214" t="s">
        <v>615</v>
      </c>
      <c r="E36" s="215" t="n">
        <v>350</v>
      </c>
      <c r="F36" s="223" t="n">
        <v>0.273</v>
      </c>
      <c r="G36" s="217" t="n">
        <f aca="false">E36*F36/100</f>
        <v>0.9555</v>
      </c>
    </row>
    <row r="37" customFormat="false" ht="12.8" hidden="false" customHeight="false" outlineLevel="0" collapsed="false">
      <c r="A37" s="219" t="s">
        <v>622</v>
      </c>
      <c r="B37" s="219"/>
      <c r="C37" s="219"/>
      <c r="D37" s="219"/>
      <c r="E37" s="220" t="n">
        <f aca="false">E27+E28+E29+E30+E31+E35</f>
        <v>1230</v>
      </c>
      <c r="F37" s="221"/>
      <c r="G37" s="222" t="n">
        <f aca="false">SUM(G27:G31)+G35</f>
        <v>0</v>
      </c>
    </row>
    <row r="38" customFormat="false" ht="12.8" hidden="false" customHeight="false" outlineLevel="0" collapsed="false">
      <c r="A38" s="219" t="s">
        <v>623</v>
      </c>
      <c r="B38" s="219"/>
      <c r="C38" s="219"/>
      <c r="D38" s="219"/>
      <c r="E38" s="220" t="n">
        <f aca="false">E32+E33+E34+E36</f>
        <v>760</v>
      </c>
      <c r="F38" s="224" t="n">
        <f aca="false">F32+F33+F34+F36</f>
        <v>4.083</v>
      </c>
      <c r="G38" s="222" t="n">
        <f aca="false">SUM(G32:G34)+G36</f>
        <v>5.1465</v>
      </c>
    </row>
    <row r="39" customFormat="false" ht="12.8" hidden="false" customHeight="false" outlineLevel="0" collapsed="false">
      <c r="A39" s="218" t="s">
        <v>271</v>
      </c>
      <c r="B39" s="218" t="s">
        <v>624</v>
      </c>
      <c r="C39" s="218" t="s">
        <v>615</v>
      </c>
      <c r="D39" s="214" t="s">
        <v>613</v>
      </c>
      <c r="E39" s="215" t="n">
        <v>260</v>
      </c>
      <c r="F39" s="216"/>
      <c r="G39" s="217" t="n">
        <f aca="false">E39*F39/100</f>
        <v>0</v>
      </c>
    </row>
    <row r="40" customFormat="false" ht="12.75" hidden="false" customHeight="false" outlineLevel="0" collapsed="false">
      <c r="A40" s="218"/>
      <c r="B40" s="218"/>
      <c r="C40" s="218"/>
      <c r="D40" s="214" t="s">
        <v>618</v>
      </c>
      <c r="E40" s="215" t="n">
        <v>220</v>
      </c>
      <c r="F40" s="216"/>
      <c r="G40" s="217" t="n">
        <f aca="false">E40*F40/100</f>
        <v>0</v>
      </c>
    </row>
    <row r="41" customFormat="false" ht="12.8" hidden="false" customHeight="false" outlineLevel="0" collapsed="false">
      <c r="A41" s="218"/>
      <c r="B41" s="218"/>
      <c r="C41" s="218"/>
      <c r="D41" s="214" t="s">
        <v>619</v>
      </c>
      <c r="E41" s="215" t="n">
        <v>150</v>
      </c>
      <c r="F41" s="216"/>
      <c r="G41" s="217" t="n">
        <f aca="false">E41*F41/100</f>
        <v>0</v>
      </c>
    </row>
    <row r="42" customFormat="false" ht="12.75" hidden="false" customHeight="false" outlineLevel="0" collapsed="false">
      <c r="A42" s="214" t="s">
        <v>272</v>
      </c>
      <c r="B42" s="214" t="s">
        <v>625</v>
      </c>
      <c r="C42" s="214" t="s">
        <v>615</v>
      </c>
      <c r="D42" s="214" t="s">
        <v>615</v>
      </c>
      <c r="E42" s="215" t="n">
        <v>270</v>
      </c>
      <c r="F42" s="216"/>
      <c r="G42" s="217" t="n">
        <f aca="false">E42*F42/100</f>
        <v>0</v>
      </c>
    </row>
    <row r="43" customFormat="false" ht="12.8" hidden="false" customHeight="false" outlineLevel="0" collapsed="false">
      <c r="A43" s="219" t="s">
        <v>626</v>
      </c>
      <c r="B43" s="219"/>
      <c r="C43" s="219"/>
      <c r="D43" s="219"/>
      <c r="E43" s="220" t="n">
        <f aca="false">E39+E40+E41+E42</f>
        <v>900</v>
      </c>
      <c r="F43" s="216"/>
      <c r="G43" s="222" t="n">
        <f aca="false">SUM(G39:G42)</f>
        <v>0</v>
      </c>
    </row>
    <row r="44" customFormat="false" ht="12.8" hidden="false" customHeight="false" outlineLevel="0" collapsed="false">
      <c r="A44" s="225" t="s">
        <v>89</v>
      </c>
      <c r="B44" s="225"/>
      <c r="C44" s="226" t="s">
        <v>8</v>
      </c>
      <c r="D44" s="218"/>
      <c r="E44" s="222"/>
      <c r="F44" s="222" t="n">
        <f aca="false">F45+F46+F47+F48</f>
        <v>4.083</v>
      </c>
      <c r="G44" s="222" t="n">
        <f aca="false">G45+G46+G47+G48</f>
        <v>5.1465</v>
      </c>
    </row>
    <row r="45" customFormat="false" ht="12.8" hidden="false" customHeight="false" outlineLevel="0" collapsed="false">
      <c r="A45" s="225"/>
      <c r="B45" s="225"/>
      <c r="C45" s="226" t="s">
        <v>9</v>
      </c>
      <c r="D45" s="227"/>
      <c r="E45" s="228"/>
      <c r="F45" s="216" t="n">
        <f aca="false">F26</f>
        <v>0</v>
      </c>
      <c r="G45" s="222" t="n">
        <f aca="false">G26</f>
        <v>0</v>
      </c>
    </row>
    <row r="46" customFormat="false" ht="12.8" hidden="false" customHeight="false" outlineLevel="0" collapsed="false">
      <c r="A46" s="225"/>
      <c r="B46" s="225"/>
      <c r="C46" s="226" t="s">
        <v>10</v>
      </c>
      <c r="D46" s="229"/>
      <c r="E46" s="228"/>
      <c r="F46" s="216" t="n">
        <f aca="false">F37</f>
        <v>0</v>
      </c>
      <c r="G46" s="222" t="n">
        <f aca="false">G37</f>
        <v>0</v>
      </c>
    </row>
    <row r="47" customFormat="false" ht="12.75" hidden="false" customHeight="false" outlineLevel="0" collapsed="false">
      <c r="A47" s="225"/>
      <c r="B47" s="225"/>
      <c r="C47" s="226" t="s">
        <v>627</v>
      </c>
      <c r="D47" s="227"/>
      <c r="E47" s="228"/>
      <c r="F47" s="216" t="n">
        <f aca="false">F38</f>
        <v>4.083</v>
      </c>
      <c r="G47" s="222" t="n">
        <f aca="false">G38</f>
        <v>5.1465</v>
      </c>
    </row>
    <row r="48" customFormat="false" ht="12.75" hidden="false" customHeight="false" outlineLevel="0" collapsed="false">
      <c r="A48" s="225"/>
      <c r="B48" s="225"/>
      <c r="C48" s="226" t="s">
        <v>12</v>
      </c>
      <c r="D48" s="229"/>
      <c r="E48" s="228"/>
      <c r="F48" s="216" t="n">
        <f aca="false">F43</f>
        <v>0</v>
      </c>
      <c r="G48" s="222" t="n">
        <f aca="false">G43</f>
        <v>0</v>
      </c>
    </row>
    <row r="49" customFormat="false" ht="12.8" hidden="false" customHeight="false" outlineLevel="0" collapsed="false"/>
    <row r="50" s="108" customFormat="true" ht="12.8" hidden="false" customHeight="true" outlineLevel="0" collapsed="false">
      <c r="A50" s="14" t="s">
        <v>45</v>
      </c>
      <c r="B50" s="14"/>
      <c r="C50" s="14"/>
      <c r="D50" s="14"/>
      <c r="E50" s="14"/>
      <c r="F50" s="14"/>
      <c r="G50" s="14"/>
      <c r="H50" s="0"/>
      <c r="I50" s="15"/>
      <c r="J50" s="15"/>
      <c r="K50" s="15"/>
      <c r="L50" s="15"/>
      <c r="M50" s="15"/>
      <c r="N50" s="15"/>
      <c r="O50" s="15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108" customFormat="true" ht="12.8" hidden="false" customHeight="false" outlineLevel="0" collapsed="false">
      <c r="A51" s="14"/>
      <c r="B51" s="14"/>
      <c r="C51" s="14"/>
      <c r="D51" s="14"/>
      <c r="E51" s="14"/>
      <c r="F51" s="14"/>
      <c r="G51" s="14"/>
      <c r="H51" s="0"/>
      <c r="I51" s="15"/>
      <c r="J51" s="15"/>
      <c r="K51" s="15"/>
      <c r="L51" s="15"/>
      <c r="M51" s="15"/>
      <c r="N51" s="15"/>
      <c r="O51" s="15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108" customFormat="true" ht="12.8" hidden="false" customHeight="false" outlineLevel="0" collapsed="false">
      <c r="A52" s="14" t="s">
        <v>46</v>
      </c>
      <c r="B52" s="14"/>
      <c r="C52" s="14"/>
      <c r="D52" s="14"/>
      <c r="E52" s="14"/>
      <c r="F52" s="14"/>
      <c r="G52" s="14"/>
      <c r="H52" s="0"/>
      <c r="I52" s="15"/>
      <c r="J52" s="15"/>
      <c r="K52" s="15"/>
      <c r="L52" s="15"/>
      <c r="M52" s="15"/>
      <c r="N52" s="15"/>
      <c r="O52" s="15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108" customFormat="true" ht="12.8" hidden="false" customHeight="false" outlineLevel="0" collapsed="false">
      <c r="A53" s="14"/>
      <c r="B53" s="14"/>
      <c r="C53" s="14"/>
      <c r="D53" s="14"/>
      <c r="E53" s="14"/>
      <c r="F53" s="14"/>
      <c r="G53" s="14"/>
      <c r="H53" s="0"/>
      <c r="I53" s="15"/>
      <c r="J53" s="15"/>
      <c r="K53" s="15"/>
      <c r="L53" s="15"/>
      <c r="M53" s="15"/>
      <c r="N53" s="15"/>
      <c r="O53" s="15"/>
      <c r="AJP53" s="0"/>
      <c r="AJQ53" s="0"/>
      <c r="AJR53" s="0"/>
      <c r="AJS53" s="0"/>
      <c r="AJT53" s="0"/>
      <c r="AJU53" s="0"/>
      <c r="AJV53" s="0"/>
      <c r="AJW53" s="0"/>
      <c r="AJX53" s="0"/>
      <c r="AJY53" s="0"/>
      <c r="AJZ53" s="0"/>
      <c r="AKA53" s="0"/>
      <c r="AKB53" s="0"/>
      <c r="AKC53" s="0"/>
      <c r="AKD53" s="0"/>
      <c r="AKE53" s="0"/>
      <c r="AKF53" s="0"/>
      <c r="AKG53" s="0"/>
      <c r="AKH53" s="0"/>
      <c r="AKI53" s="0"/>
      <c r="AKJ53" s="0"/>
      <c r="AKK53" s="0"/>
      <c r="AKL53" s="0"/>
      <c r="AKM53" s="0"/>
      <c r="AKN53" s="0"/>
      <c r="AKO53" s="0"/>
      <c r="AKP53" s="0"/>
      <c r="AKQ53" s="0"/>
      <c r="AKR53" s="0"/>
      <c r="AKS53" s="0"/>
      <c r="AKT53" s="0"/>
      <c r="AKU53" s="0"/>
      <c r="AKV53" s="0"/>
      <c r="AKW53" s="0"/>
      <c r="AKX53" s="0"/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108" customFormat="true" ht="12.8" hidden="false" customHeight="false" outlineLevel="0" collapsed="false">
      <c r="A54" s="14" t="s">
        <v>254</v>
      </c>
      <c r="B54" s="14"/>
      <c r="C54" s="14"/>
      <c r="D54" s="14"/>
      <c r="E54" s="14"/>
      <c r="F54" s="14"/>
      <c r="G54" s="14"/>
      <c r="H54" s="0"/>
      <c r="I54" s="15"/>
      <c r="J54" s="15"/>
      <c r="K54" s="15"/>
      <c r="L54" s="15"/>
      <c r="M54" s="15"/>
      <c r="N54" s="15"/>
      <c r="O54" s="15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7" customFormat="false" ht="12.8" hidden="false" customHeight="false" outlineLevel="0" collapsed="false"/>
    <row r="58" customFormat="false" ht="12.8" hidden="false" customHeight="false" outlineLevel="0" collapsed="false"/>
    <row r="59" customFormat="false" ht="12.8" hidden="false" customHeight="false" outlineLevel="0" collapsed="false"/>
    <row r="61" customFormat="false" ht="12.8" hidden="false" customHeight="false" outlineLevel="0" collapsed="false"/>
    <row r="82" customFormat="false" ht="12.8" hidden="false" customHeight="false" outlineLevel="0" collapsed="false"/>
    <row r="83" customFormat="false" ht="12.8" hidden="false" customHeight="false" outlineLevel="0" collapsed="false"/>
  </sheetData>
  <mergeCells count="37">
    <mergeCell ref="F1:G1"/>
    <mergeCell ref="A2:G2"/>
    <mergeCell ref="A3:G3"/>
    <mergeCell ref="A4:A6"/>
    <mergeCell ref="B4:B6"/>
    <mergeCell ref="C4:C6"/>
    <mergeCell ref="D4:D6"/>
    <mergeCell ref="E4:G4"/>
    <mergeCell ref="A8:A23"/>
    <mergeCell ref="B8:B9"/>
    <mergeCell ref="C8:C9"/>
    <mergeCell ref="B10:B13"/>
    <mergeCell ref="C10:C11"/>
    <mergeCell ref="C12:C13"/>
    <mergeCell ref="B14:B18"/>
    <mergeCell ref="C14:C16"/>
    <mergeCell ref="C17:C18"/>
    <mergeCell ref="B19:B23"/>
    <mergeCell ref="C19:C21"/>
    <mergeCell ref="C22:C23"/>
    <mergeCell ref="A24:A25"/>
    <mergeCell ref="A27:A34"/>
    <mergeCell ref="B27:B31"/>
    <mergeCell ref="C27:C29"/>
    <mergeCell ref="C30:C31"/>
    <mergeCell ref="B32:B34"/>
    <mergeCell ref="C32:C34"/>
    <mergeCell ref="A35:A36"/>
    <mergeCell ref="A39:A41"/>
    <mergeCell ref="B39:B41"/>
    <mergeCell ref="C39:C41"/>
    <mergeCell ref="A44:B48"/>
    <mergeCell ref="A50:G50"/>
    <mergeCell ref="A51:G51"/>
    <mergeCell ref="A52:G52"/>
    <mergeCell ref="A53:G53"/>
    <mergeCell ref="A54:G54"/>
  </mergeCells>
  <dataValidations count="1">
    <dataValidation allowBlank="true" error="Ввведеное значение неверно" operator="between" showDropDown="false" showErrorMessage="true" showInputMessage="true" sqref="F8:F43 JB8:JB13 SX8:SX13 ACT8:ACT13 E14:F43 JA14:JB43 SW14:SX43 ACS14:ACT43 E45:F48 JA45:JB48 SW45:SX48 ACS45:ACT48" type="decimal">
      <formula1>-1E+015</formula1>
      <formula2>1E+015</formula2>
    </dataValidation>
  </dataValidations>
  <printOptions headings="false" gridLines="false" gridLinesSet="true" horizontalCentered="false" verticalCentered="false"/>
  <pageMargins left="0.7875" right="0" top="0.543055555555555" bottom="0.326388888888889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1:65536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80" zoomScaleNormal="85" zoomScalePageLayoutView="80" workbookViewId="0">
      <selection pane="topLeft" activeCell="J23" activeCellId="0" sqref="J23"/>
    </sheetView>
  </sheetViews>
  <sheetFormatPr defaultRowHeight="12.75"/>
  <cols>
    <col collapsed="false" hidden="false" max="1" min="1" style="0" width="7.66477272727273"/>
    <col collapsed="false" hidden="false" max="2" min="2" style="0" width="28.8636363636364"/>
    <col collapsed="false" hidden="false" max="3" min="3" style="0" width="24.6534090909091"/>
    <col collapsed="false" hidden="false" max="4" min="4" style="0" width="17.8920454545455"/>
    <col collapsed="false" hidden="false" max="5" min="5" style="0" width="16.5340909090909"/>
    <col collapsed="false" hidden="false" max="6" min="6" style="0" width="15.4829545454545"/>
    <col collapsed="false" hidden="false" max="7" min="7" style="0" width="14.4318181818182"/>
    <col collapsed="false" hidden="false" max="256" min="8" style="0" width="10.2215909090909"/>
    <col collapsed="false" hidden="false" max="257" min="257" style="0" width="7.66477272727273"/>
    <col collapsed="false" hidden="false" max="258" min="258" style="0" width="28.8636363636364"/>
    <col collapsed="false" hidden="false" max="259" min="259" style="0" width="24.6534090909091"/>
    <col collapsed="false" hidden="false" max="260" min="260" style="0" width="17.8920454545455"/>
    <col collapsed="false" hidden="false" max="261" min="261" style="0" width="16.5340909090909"/>
    <col collapsed="false" hidden="false" max="262" min="262" style="0" width="15.4829545454545"/>
    <col collapsed="false" hidden="false" max="263" min="263" style="0" width="14.4318181818182"/>
    <col collapsed="false" hidden="false" max="512" min="264" style="0" width="10.2215909090909"/>
    <col collapsed="false" hidden="false" max="513" min="513" style="0" width="7.66477272727273"/>
    <col collapsed="false" hidden="false" max="514" min="514" style="0" width="28.8636363636364"/>
    <col collapsed="false" hidden="false" max="515" min="515" style="0" width="24.6534090909091"/>
    <col collapsed="false" hidden="false" max="516" min="516" style="0" width="17.8920454545455"/>
    <col collapsed="false" hidden="false" max="517" min="517" style="0" width="16.5340909090909"/>
    <col collapsed="false" hidden="false" max="518" min="518" style="0" width="15.4829545454545"/>
    <col collapsed="false" hidden="false" max="519" min="519" style="0" width="14.4318181818182"/>
    <col collapsed="false" hidden="false" max="768" min="520" style="0" width="10.2215909090909"/>
    <col collapsed="false" hidden="false" max="769" min="769" style="0" width="7.66477272727273"/>
    <col collapsed="false" hidden="false" max="770" min="770" style="0" width="28.8636363636364"/>
    <col collapsed="false" hidden="false" max="771" min="771" style="0" width="24.6534090909091"/>
    <col collapsed="false" hidden="false" max="772" min="772" style="0" width="17.8920454545455"/>
    <col collapsed="false" hidden="false" max="773" min="773" style="0" width="16.5340909090909"/>
    <col collapsed="false" hidden="false" max="774" min="774" style="0" width="15.4829545454545"/>
    <col collapsed="false" hidden="false" max="775" min="775" style="0" width="14.4318181818182"/>
    <col collapsed="false" hidden="false" max="1025" min="776" style="0" width="10.2215909090909"/>
  </cols>
  <sheetData>
    <row r="1" customFormat="false" ht="12.8" hidden="false" customHeight="false" outlineLevel="0" collapsed="false">
      <c r="F1" s="2" t="s">
        <v>628</v>
      </c>
      <c r="G1" s="2"/>
      <c r="H1" s="124"/>
      <c r="I1" s="124"/>
      <c r="J1" s="124"/>
    </row>
    <row r="2" customFormat="false" ht="28.6" hidden="false" customHeight="true" outlineLevel="0" collapsed="false">
      <c r="B2" s="230" t="s">
        <v>629</v>
      </c>
      <c r="C2" s="230"/>
      <c r="D2" s="230"/>
      <c r="E2" s="230"/>
      <c r="F2" s="230"/>
      <c r="G2" s="230"/>
      <c r="H2" s="124"/>
      <c r="I2" s="231"/>
      <c r="J2" s="231"/>
    </row>
    <row r="3" customFormat="false" ht="18" hidden="false" customHeight="true" outlineLevel="0" collapsed="false">
      <c r="A3" s="232" t="s">
        <v>630</v>
      </c>
      <c r="B3" s="232"/>
      <c r="C3" s="232"/>
      <c r="D3" s="232"/>
      <c r="E3" s="232"/>
      <c r="F3" s="232"/>
      <c r="G3" s="232"/>
    </row>
    <row r="4" customFormat="false" ht="12.75" hidden="false" customHeight="true" outlineLevel="0" collapsed="false">
      <c r="A4" s="233" t="s">
        <v>631</v>
      </c>
      <c r="B4" s="233" t="s">
        <v>632</v>
      </c>
      <c r="C4" s="233" t="s">
        <v>633</v>
      </c>
      <c r="D4" s="233" t="s">
        <v>564</v>
      </c>
      <c r="E4" s="234" t="s">
        <v>6</v>
      </c>
      <c r="F4" s="234"/>
      <c r="G4" s="234"/>
    </row>
    <row r="5" customFormat="false" ht="41.35" hidden="false" customHeight="true" outlineLevel="0" collapsed="false">
      <c r="A5" s="233"/>
      <c r="B5" s="233"/>
      <c r="C5" s="233"/>
      <c r="D5" s="233"/>
      <c r="E5" s="235" t="s">
        <v>634</v>
      </c>
      <c r="F5" s="235" t="s">
        <v>635</v>
      </c>
      <c r="G5" s="235" t="s">
        <v>604</v>
      </c>
    </row>
    <row r="6" customFormat="false" ht="12.75" hidden="false" customHeight="false" outlineLevel="0" collapsed="false">
      <c r="A6" s="236" t="n">
        <v>1</v>
      </c>
      <c r="B6" s="236" t="n">
        <v>2</v>
      </c>
      <c r="C6" s="236" t="n">
        <v>3</v>
      </c>
      <c r="D6" s="236" t="n">
        <v>4</v>
      </c>
      <c r="E6" s="237" t="n">
        <v>5</v>
      </c>
      <c r="F6" s="237" t="n">
        <v>6</v>
      </c>
      <c r="G6" s="237" t="n">
        <v>7</v>
      </c>
    </row>
    <row r="7" customFormat="false" ht="12.75" hidden="false" customHeight="true" outlineLevel="0" collapsed="false">
      <c r="A7" s="238" t="s">
        <v>612</v>
      </c>
      <c r="B7" s="239" t="s">
        <v>636</v>
      </c>
      <c r="C7" s="240" t="s">
        <v>637</v>
      </c>
      <c r="D7" s="241" t="s">
        <v>608</v>
      </c>
      <c r="E7" s="242" t="n">
        <v>500</v>
      </c>
      <c r="F7" s="243"/>
      <c r="G7" s="244" t="n">
        <f aca="false">E7*F7</f>
        <v>0</v>
      </c>
    </row>
    <row r="8" customFormat="false" ht="12.8" hidden="false" customHeight="false" outlineLevel="0" collapsed="false">
      <c r="A8" s="238"/>
      <c r="B8" s="239"/>
      <c r="C8" s="240"/>
      <c r="D8" s="245" t="n">
        <v>330</v>
      </c>
      <c r="E8" s="242" t="n">
        <v>250</v>
      </c>
      <c r="F8" s="243"/>
      <c r="G8" s="244" t="n">
        <f aca="false">E8*F8</f>
        <v>0</v>
      </c>
    </row>
    <row r="9" customFormat="false" ht="12.8" hidden="false" customHeight="false" outlineLevel="0" collapsed="false">
      <c r="A9" s="238"/>
      <c r="B9" s="239"/>
      <c r="C9" s="240"/>
      <c r="D9" s="246" t="n">
        <v>220</v>
      </c>
      <c r="E9" s="242" t="n">
        <v>210</v>
      </c>
      <c r="F9" s="243"/>
      <c r="G9" s="244" t="n">
        <f aca="false">E9*F9</f>
        <v>0</v>
      </c>
    </row>
    <row r="10" customFormat="false" ht="12.8" hidden="false" customHeight="false" outlineLevel="0" collapsed="false">
      <c r="A10" s="238"/>
      <c r="B10" s="239"/>
      <c r="C10" s="240"/>
      <c r="D10" s="246" t="s">
        <v>614</v>
      </c>
      <c r="E10" s="242" t="n">
        <v>105</v>
      </c>
      <c r="F10" s="243"/>
      <c r="G10" s="244" t="n">
        <f aca="false">E10*F10</f>
        <v>0</v>
      </c>
    </row>
    <row r="11" customFormat="false" ht="12.8" hidden="false" customHeight="false" outlineLevel="0" collapsed="false">
      <c r="A11" s="238"/>
      <c r="B11" s="239"/>
      <c r="C11" s="240"/>
      <c r="D11" s="246" t="n">
        <v>35</v>
      </c>
      <c r="E11" s="242" t="n">
        <v>75</v>
      </c>
      <c r="F11" s="243" t="n">
        <v>1</v>
      </c>
      <c r="G11" s="244" t="n">
        <f aca="false">E11*F11</f>
        <v>75</v>
      </c>
    </row>
    <row r="12" customFormat="false" ht="12.75" hidden="false" customHeight="true" outlineLevel="0" collapsed="false">
      <c r="A12" s="247" t="n">
        <v>2</v>
      </c>
      <c r="B12" s="240" t="s">
        <v>638</v>
      </c>
      <c r="C12" s="240" t="s">
        <v>639</v>
      </c>
      <c r="D12" s="246" t="n">
        <v>1150</v>
      </c>
      <c r="E12" s="242"/>
      <c r="F12" s="243"/>
      <c r="G12" s="244" t="n">
        <f aca="false">E12*F12</f>
        <v>0</v>
      </c>
    </row>
    <row r="13" customFormat="false" ht="12.75" hidden="false" customHeight="false" outlineLevel="0" collapsed="false">
      <c r="A13" s="247"/>
      <c r="B13" s="240"/>
      <c r="C13" s="240"/>
      <c r="D13" s="246" t="n">
        <v>750</v>
      </c>
      <c r="E13" s="242"/>
      <c r="F13" s="243"/>
      <c r="G13" s="244" t="n">
        <f aca="false">E13*F13</f>
        <v>0</v>
      </c>
    </row>
    <row r="14" customFormat="false" ht="12.8" hidden="false" customHeight="false" outlineLevel="0" collapsed="false">
      <c r="A14" s="247"/>
      <c r="B14" s="240"/>
      <c r="C14" s="240"/>
      <c r="D14" s="246" t="s">
        <v>608</v>
      </c>
      <c r="E14" s="242" t="n">
        <v>28</v>
      </c>
      <c r="F14" s="243"/>
      <c r="G14" s="244" t="n">
        <f aca="false">E14*F14</f>
        <v>0</v>
      </c>
    </row>
    <row r="15" customFormat="false" ht="12.8" hidden="false" customHeight="false" outlineLevel="0" collapsed="false">
      <c r="A15" s="247"/>
      <c r="B15" s="240"/>
      <c r="C15" s="240"/>
      <c r="D15" s="246" t="n">
        <v>330</v>
      </c>
      <c r="E15" s="242" t="n">
        <v>18</v>
      </c>
      <c r="F15" s="243"/>
      <c r="G15" s="244" t="n">
        <f aca="false">E15*F15</f>
        <v>0</v>
      </c>
    </row>
    <row r="16" customFormat="false" ht="12.8" hidden="false" customHeight="false" outlineLevel="0" collapsed="false">
      <c r="A16" s="247"/>
      <c r="B16" s="240"/>
      <c r="C16" s="240"/>
      <c r="D16" s="246" t="n">
        <v>220</v>
      </c>
      <c r="E16" s="242" t="n">
        <v>14</v>
      </c>
      <c r="F16" s="243"/>
      <c r="G16" s="244" t="n">
        <f aca="false">E16*F16</f>
        <v>0</v>
      </c>
    </row>
    <row r="17" customFormat="false" ht="12.8" hidden="false" customHeight="false" outlineLevel="0" collapsed="false">
      <c r="A17" s="247"/>
      <c r="B17" s="240"/>
      <c r="C17" s="240"/>
      <c r="D17" s="246" t="s">
        <v>614</v>
      </c>
      <c r="E17" s="242" t="n">
        <v>7.8</v>
      </c>
      <c r="F17" s="243"/>
      <c r="G17" s="244" t="n">
        <f aca="false">E17*F17</f>
        <v>0</v>
      </c>
    </row>
    <row r="18" customFormat="false" ht="12.8" hidden="false" customHeight="false" outlineLevel="0" collapsed="false">
      <c r="A18" s="247"/>
      <c r="B18" s="240"/>
      <c r="C18" s="240"/>
      <c r="D18" s="246" t="n">
        <v>35</v>
      </c>
      <c r="E18" s="242" t="n">
        <v>2.1</v>
      </c>
      <c r="F18" s="243" t="n">
        <v>2</v>
      </c>
      <c r="G18" s="244" t="n">
        <f aca="false">E18*F18</f>
        <v>4.2</v>
      </c>
    </row>
    <row r="19" customFormat="false" ht="12.8" hidden="false" customHeight="false" outlineLevel="0" collapsed="false">
      <c r="A19" s="247"/>
      <c r="B19" s="240"/>
      <c r="C19" s="240"/>
      <c r="D19" s="248" t="s">
        <v>640</v>
      </c>
      <c r="E19" s="242" t="n">
        <v>1</v>
      </c>
      <c r="F19" s="243" t="n">
        <v>2</v>
      </c>
      <c r="G19" s="244" t="n">
        <f aca="false">E19*F19</f>
        <v>2</v>
      </c>
    </row>
    <row r="20" customFormat="false" ht="12.75" hidden="false" customHeight="true" outlineLevel="0" collapsed="false">
      <c r="A20" s="247" t="n">
        <v>3</v>
      </c>
      <c r="B20" s="240" t="s">
        <v>641</v>
      </c>
      <c r="C20" s="240" t="s">
        <v>642</v>
      </c>
      <c r="D20" s="246" t="n">
        <v>1150</v>
      </c>
      <c r="E20" s="242"/>
      <c r="F20" s="243"/>
      <c r="G20" s="244" t="n">
        <f aca="false">E20*F20</f>
        <v>0</v>
      </c>
    </row>
    <row r="21" customFormat="false" ht="12.8" hidden="false" customHeight="false" outlineLevel="0" collapsed="false">
      <c r="A21" s="247"/>
      <c r="B21" s="240"/>
      <c r="C21" s="240"/>
      <c r="D21" s="246" t="n">
        <v>750</v>
      </c>
      <c r="E21" s="242"/>
      <c r="F21" s="243"/>
      <c r="G21" s="244" t="n">
        <f aca="false">E21*F21</f>
        <v>0</v>
      </c>
    </row>
    <row r="22" customFormat="false" ht="12.8" hidden="false" customHeight="false" outlineLevel="0" collapsed="false">
      <c r="A22" s="247"/>
      <c r="B22" s="240"/>
      <c r="C22" s="240"/>
      <c r="D22" s="246" t="s">
        <v>608</v>
      </c>
      <c r="E22" s="242" t="n">
        <v>88</v>
      </c>
      <c r="F22" s="243"/>
      <c r="G22" s="244" t="n">
        <f aca="false">E22*F22</f>
        <v>0</v>
      </c>
    </row>
    <row r="23" customFormat="false" ht="12.8" hidden="false" customHeight="false" outlineLevel="0" collapsed="false">
      <c r="A23" s="247"/>
      <c r="B23" s="240"/>
      <c r="C23" s="240"/>
      <c r="D23" s="246" t="n">
        <v>330</v>
      </c>
      <c r="E23" s="242" t="n">
        <v>66</v>
      </c>
      <c r="F23" s="243"/>
      <c r="G23" s="244" t="n">
        <f aca="false">E23*F23</f>
        <v>0</v>
      </c>
    </row>
    <row r="24" customFormat="false" ht="12.8" hidden="false" customHeight="false" outlineLevel="0" collapsed="false">
      <c r="A24" s="247"/>
      <c r="B24" s="240"/>
      <c r="C24" s="240"/>
      <c r="D24" s="246" t="n">
        <v>220</v>
      </c>
      <c r="E24" s="242" t="n">
        <v>43</v>
      </c>
      <c r="F24" s="243"/>
      <c r="G24" s="244" t="n">
        <f aca="false">E24*F24</f>
        <v>0</v>
      </c>
    </row>
    <row r="25" customFormat="false" ht="12.75" hidden="false" customHeight="false" outlineLevel="0" collapsed="false">
      <c r="A25" s="247"/>
      <c r="B25" s="240"/>
      <c r="C25" s="240"/>
      <c r="D25" s="246" t="s">
        <v>614</v>
      </c>
      <c r="E25" s="242" t="n">
        <v>26</v>
      </c>
      <c r="F25" s="243"/>
      <c r="G25" s="244" t="n">
        <f aca="false">E25*F25</f>
        <v>0</v>
      </c>
    </row>
    <row r="26" customFormat="false" ht="12.8" hidden="false" customHeight="false" outlineLevel="0" collapsed="false">
      <c r="A26" s="247"/>
      <c r="B26" s="240"/>
      <c r="C26" s="240"/>
      <c r="D26" s="246" t="n">
        <v>35</v>
      </c>
      <c r="E26" s="242" t="n">
        <v>11</v>
      </c>
      <c r="F26" s="243"/>
      <c r="G26" s="244" t="n">
        <f aca="false">E26*F26</f>
        <v>0</v>
      </c>
    </row>
    <row r="27" customFormat="false" ht="12.8" hidden="false" customHeight="false" outlineLevel="0" collapsed="false">
      <c r="A27" s="247"/>
      <c r="B27" s="240"/>
      <c r="C27" s="240"/>
      <c r="D27" s="248" t="s">
        <v>640</v>
      </c>
      <c r="E27" s="242" t="n">
        <v>5.5</v>
      </c>
      <c r="F27" s="243"/>
      <c r="G27" s="244" t="n">
        <f aca="false">E27*F27</f>
        <v>0</v>
      </c>
    </row>
    <row r="28" customFormat="false" ht="12.75" hidden="false" customHeight="true" outlineLevel="0" collapsed="false">
      <c r="A28" s="247" t="n">
        <v>4</v>
      </c>
      <c r="B28" s="240" t="s">
        <v>643</v>
      </c>
      <c r="C28" s="240" t="s">
        <v>644</v>
      </c>
      <c r="D28" s="246" t="n">
        <v>220</v>
      </c>
      <c r="E28" s="242" t="n">
        <v>23</v>
      </c>
      <c r="F28" s="243"/>
      <c r="G28" s="244" t="n">
        <f aca="false">E28*F28</f>
        <v>0</v>
      </c>
    </row>
    <row r="29" customFormat="false" ht="12.75" hidden="false" customHeight="false" outlineLevel="0" collapsed="false">
      <c r="A29" s="247"/>
      <c r="B29" s="240"/>
      <c r="C29" s="240"/>
      <c r="D29" s="246" t="s">
        <v>614</v>
      </c>
      <c r="E29" s="242" t="n">
        <v>14</v>
      </c>
      <c r="F29" s="243"/>
      <c r="G29" s="244" t="n">
        <f aca="false">E29*F29</f>
        <v>0</v>
      </c>
    </row>
    <row r="30" customFormat="false" ht="12.8" hidden="false" customHeight="false" outlineLevel="0" collapsed="false">
      <c r="A30" s="247"/>
      <c r="B30" s="240"/>
      <c r="C30" s="240"/>
      <c r="D30" s="246" t="n">
        <v>35</v>
      </c>
      <c r="E30" s="242" t="n">
        <v>6.4</v>
      </c>
      <c r="F30" s="243"/>
      <c r="G30" s="244" t="n">
        <f aca="false">E30*F30</f>
        <v>0</v>
      </c>
    </row>
    <row r="31" customFormat="false" ht="12.8" hidden="false" customHeight="false" outlineLevel="0" collapsed="false">
      <c r="A31" s="247"/>
      <c r="B31" s="240"/>
      <c r="C31" s="240"/>
      <c r="D31" s="248" t="s">
        <v>640</v>
      </c>
      <c r="E31" s="242" t="n">
        <v>3.1</v>
      </c>
      <c r="F31" s="243" t="n">
        <v>12</v>
      </c>
      <c r="G31" s="244" t="n">
        <f aca="false">E31*F31</f>
        <v>37.2</v>
      </c>
    </row>
    <row r="32" customFormat="false" ht="12.75" hidden="false" customHeight="true" outlineLevel="0" collapsed="false">
      <c r="A32" s="247" t="n">
        <v>5</v>
      </c>
      <c r="B32" s="240" t="s">
        <v>521</v>
      </c>
      <c r="C32" s="240" t="s">
        <v>639</v>
      </c>
      <c r="D32" s="246" t="s">
        <v>608</v>
      </c>
      <c r="E32" s="242" t="n">
        <v>35</v>
      </c>
      <c r="F32" s="243"/>
      <c r="G32" s="244" t="n">
        <f aca="false">E32*F32</f>
        <v>0</v>
      </c>
    </row>
    <row r="33" customFormat="false" ht="12.8" hidden="false" customHeight="false" outlineLevel="0" collapsed="false">
      <c r="A33" s="247"/>
      <c r="B33" s="240"/>
      <c r="C33" s="240"/>
      <c r="D33" s="246" t="n">
        <v>330</v>
      </c>
      <c r="E33" s="242" t="n">
        <v>24</v>
      </c>
      <c r="F33" s="243"/>
      <c r="G33" s="244" t="n">
        <f aca="false">E33*F33</f>
        <v>0</v>
      </c>
    </row>
    <row r="34" customFormat="false" ht="12.75" hidden="false" customHeight="false" outlineLevel="0" collapsed="false">
      <c r="A34" s="247"/>
      <c r="B34" s="240"/>
      <c r="C34" s="240"/>
      <c r="D34" s="246" t="n">
        <v>220</v>
      </c>
      <c r="E34" s="242" t="n">
        <v>19</v>
      </c>
      <c r="F34" s="243"/>
      <c r="G34" s="244" t="n">
        <f aca="false">E34*F34</f>
        <v>0</v>
      </c>
    </row>
    <row r="35" customFormat="false" ht="12.75" hidden="false" customHeight="false" outlineLevel="0" collapsed="false">
      <c r="A35" s="247"/>
      <c r="B35" s="240"/>
      <c r="C35" s="240"/>
      <c r="D35" s="246" t="s">
        <v>614</v>
      </c>
      <c r="E35" s="242" t="n">
        <v>9.5</v>
      </c>
      <c r="F35" s="243"/>
      <c r="G35" s="244" t="n">
        <f aca="false">E35*F35</f>
        <v>0</v>
      </c>
    </row>
    <row r="36" customFormat="false" ht="12.8" hidden="false" customHeight="false" outlineLevel="0" collapsed="false">
      <c r="A36" s="247"/>
      <c r="B36" s="240"/>
      <c r="C36" s="240"/>
      <c r="D36" s="246" t="n">
        <v>35</v>
      </c>
      <c r="E36" s="242" t="n">
        <v>4.7</v>
      </c>
      <c r="F36" s="243"/>
      <c r="G36" s="244" t="n">
        <f aca="false">E36*F36</f>
        <v>0</v>
      </c>
    </row>
    <row r="37" customFormat="false" ht="12.8" hidden="false" customHeight="false" outlineLevel="0" collapsed="false">
      <c r="A37" s="247" t="n">
        <v>6</v>
      </c>
      <c r="B37" s="240" t="s">
        <v>645</v>
      </c>
      <c r="C37" s="240" t="s">
        <v>644</v>
      </c>
      <c r="D37" s="248" t="s">
        <v>640</v>
      </c>
      <c r="E37" s="242" t="n">
        <v>2.3</v>
      </c>
      <c r="F37" s="243"/>
      <c r="G37" s="244" t="n">
        <f aca="false">E37*F37</f>
        <v>0</v>
      </c>
    </row>
    <row r="38" customFormat="false" ht="24.85" hidden="false" customHeight="false" outlineLevel="0" collapsed="false">
      <c r="A38" s="247" t="n">
        <v>7</v>
      </c>
      <c r="B38" s="240" t="s">
        <v>646</v>
      </c>
      <c r="C38" s="240" t="s">
        <v>644</v>
      </c>
      <c r="D38" s="248" t="s">
        <v>640</v>
      </c>
      <c r="E38" s="242" t="n">
        <v>26</v>
      </c>
      <c r="F38" s="243"/>
      <c r="G38" s="244" t="n">
        <f aca="false">E38*F38</f>
        <v>0</v>
      </c>
    </row>
    <row r="39" customFormat="false" ht="12.8" hidden="false" customHeight="false" outlineLevel="0" collapsed="false">
      <c r="A39" s="247" t="n">
        <v>8</v>
      </c>
      <c r="B39" s="240" t="s">
        <v>647</v>
      </c>
      <c r="C39" s="240" t="s">
        <v>644</v>
      </c>
      <c r="D39" s="248" t="s">
        <v>640</v>
      </c>
      <c r="E39" s="242" t="n">
        <v>48</v>
      </c>
      <c r="F39" s="243"/>
      <c r="G39" s="244" t="n">
        <f aca="false">E39*F39</f>
        <v>0</v>
      </c>
    </row>
    <row r="40" customFormat="false" ht="12.75" hidden="false" customHeight="true" outlineLevel="0" collapsed="false">
      <c r="A40" s="238" t="n">
        <v>9</v>
      </c>
      <c r="B40" s="239" t="s">
        <v>648</v>
      </c>
      <c r="C40" s="249" t="s">
        <v>649</v>
      </c>
      <c r="D40" s="246" t="s">
        <v>614</v>
      </c>
      <c r="E40" s="242" t="n">
        <v>2.4</v>
      </c>
      <c r="F40" s="243"/>
      <c r="G40" s="244" t="n">
        <f aca="false">E40*F40</f>
        <v>0</v>
      </c>
    </row>
    <row r="41" customFormat="false" ht="12.8" hidden="false" customHeight="false" outlineLevel="0" collapsed="false">
      <c r="A41" s="238"/>
      <c r="B41" s="239"/>
      <c r="C41" s="249"/>
      <c r="D41" s="246" t="n">
        <v>35</v>
      </c>
      <c r="E41" s="242" t="n">
        <v>2.4</v>
      </c>
      <c r="F41" s="243"/>
      <c r="G41" s="244" t="n">
        <f aca="false">E41*F41</f>
        <v>0</v>
      </c>
    </row>
    <row r="42" customFormat="false" ht="12.8" hidden="false" customHeight="false" outlineLevel="0" collapsed="false">
      <c r="A42" s="238"/>
      <c r="B42" s="239"/>
      <c r="C42" s="249"/>
      <c r="D42" s="248" t="s">
        <v>640</v>
      </c>
      <c r="E42" s="242" t="n">
        <v>2.4</v>
      </c>
      <c r="F42" s="243"/>
      <c r="G42" s="244" t="n">
        <f aca="false">E42*F42</f>
        <v>0</v>
      </c>
    </row>
    <row r="43" customFormat="false" ht="12.75" hidden="false" customHeight="false" outlineLevel="0" collapsed="false">
      <c r="A43" s="247" t="n">
        <v>10</v>
      </c>
      <c r="B43" s="240" t="s">
        <v>650</v>
      </c>
      <c r="C43" s="240" t="s">
        <v>651</v>
      </c>
      <c r="D43" s="248" t="s">
        <v>640</v>
      </c>
      <c r="E43" s="242" t="n">
        <v>2.5</v>
      </c>
      <c r="F43" s="243"/>
      <c r="G43" s="244" t="n">
        <f aca="false">E43*F43</f>
        <v>0</v>
      </c>
    </row>
    <row r="44" customFormat="false" ht="25.5" hidden="false" customHeight="false" outlineLevel="0" collapsed="false">
      <c r="A44" s="247" t="n">
        <v>11</v>
      </c>
      <c r="B44" s="240" t="s">
        <v>652</v>
      </c>
      <c r="C44" s="240" t="s">
        <v>653</v>
      </c>
      <c r="D44" s="248" t="s">
        <v>640</v>
      </c>
      <c r="E44" s="242" t="n">
        <v>2.3</v>
      </c>
      <c r="F44" s="243" t="n">
        <v>2</v>
      </c>
      <c r="G44" s="244" t="n">
        <f aca="false">E44*F44</f>
        <v>4.6</v>
      </c>
    </row>
    <row r="45" customFormat="false" ht="23.85" hidden="false" customHeight="false" outlineLevel="0" collapsed="false">
      <c r="A45" s="247" t="n">
        <v>12</v>
      </c>
      <c r="B45" s="240" t="s">
        <v>654</v>
      </c>
      <c r="C45" s="240" t="s">
        <v>653</v>
      </c>
      <c r="D45" s="248" t="s">
        <v>640</v>
      </c>
      <c r="E45" s="242" t="n">
        <v>3</v>
      </c>
      <c r="F45" s="243"/>
      <c r="G45" s="244" t="n">
        <f aca="false">E45*F45</f>
        <v>0</v>
      </c>
    </row>
    <row r="46" customFormat="false" ht="25.5" hidden="false" customHeight="false" outlineLevel="0" collapsed="false">
      <c r="A46" s="247" t="n">
        <v>13</v>
      </c>
      <c r="B46" s="240" t="s">
        <v>655</v>
      </c>
      <c r="C46" s="240" t="s">
        <v>637</v>
      </c>
      <c r="D46" s="246" t="n">
        <v>35</v>
      </c>
      <c r="E46" s="242" t="n">
        <v>3.5</v>
      </c>
      <c r="F46" s="243"/>
      <c r="G46" s="244" t="n">
        <f aca="false">E46*F46</f>
        <v>0</v>
      </c>
    </row>
    <row r="47" customFormat="false" ht="12.75" hidden="false" customHeight="false" outlineLevel="0" collapsed="false">
      <c r="A47" s="247"/>
      <c r="B47" s="250" t="s">
        <v>89</v>
      </c>
      <c r="C47" s="249"/>
      <c r="D47" s="251" t="s">
        <v>8</v>
      </c>
      <c r="E47" s="252"/>
      <c r="F47" s="252" t="n">
        <f aca="false">F48+F49+F50+F51</f>
        <v>23</v>
      </c>
      <c r="G47" s="252" t="n">
        <f aca="false">G48+G49+G50+G51</f>
        <v>123</v>
      </c>
    </row>
    <row r="48" customFormat="false" ht="12.75" hidden="false" customHeight="false" outlineLevel="0" collapsed="false">
      <c r="A48" s="247" t="s">
        <v>309</v>
      </c>
      <c r="B48" s="250"/>
      <c r="C48" s="249"/>
      <c r="D48" s="253" t="s">
        <v>9</v>
      </c>
      <c r="E48" s="254"/>
      <c r="F48" s="255"/>
      <c r="G48" s="252" t="n">
        <f aca="false">G35+G34+G29+G28+G25+G24+G17+G16+G10+G9+G40</f>
        <v>0</v>
      </c>
    </row>
    <row r="49" customFormat="false" ht="12.75" hidden="false" customHeight="false" outlineLevel="0" collapsed="false">
      <c r="A49" s="247"/>
      <c r="B49" s="250"/>
      <c r="C49" s="249"/>
      <c r="D49" s="253" t="s">
        <v>10</v>
      </c>
      <c r="E49" s="254"/>
      <c r="F49" s="255"/>
      <c r="G49" s="252" t="n">
        <f aca="false">G11+G18+G26+G30+G36+G41+G46</f>
        <v>79.2</v>
      </c>
    </row>
    <row r="50" customFormat="false" ht="12.8" hidden="false" customHeight="false" outlineLevel="0" collapsed="false">
      <c r="A50" s="247"/>
      <c r="B50" s="250"/>
      <c r="C50" s="249"/>
      <c r="D50" s="253" t="s">
        <v>627</v>
      </c>
      <c r="E50" s="254"/>
      <c r="F50" s="255" t="n">
        <v>23</v>
      </c>
      <c r="G50" s="252" t="n">
        <f aca="false">G19+G27+G31+G37+G38+G39+G42+G43+G44+G45</f>
        <v>43.8</v>
      </c>
    </row>
    <row r="51" customFormat="false" ht="12.75" hidden="false" customHeight="false" outlineLevel="0" collapsed="false">
      <c r="A51" s="247"/>
      <c r="B51" s="250"/>
      <c r="C51" s="249"/>
      <c r="D51" s="253" t="s">
        <v>12</v>
      </c>
      <c r="E51" s="254"/>
      <c r="F51" s="255"/>
      <c r="G51" s="256" t="n">
        <f aca="false">SUM(G9:G46) - G48-G49-G50</f>
        <v>0</v>
      </c>
    </row>
    <row r="52" customFormat="false" ht="12.8" hidden="false" customHeight="false" outlineLevel="0" collapsed="false"/>
    <row r="53" customFormat="false" ht="14.2" hidden="false" customHeight="true" outlineLevel="0" collapsed="false">
      <c r="A53" s="257" t="s">
        <v>656</v>
      </c>
      <c r="B53" s="257"/>
      <c r="C53" s="257"/>
      <c r="D53" s="257"/>
    </row>
    <row r="54" customFormat="false" ht="14.2" hidden="false" customHeight="true" outlineLevel="0" collapsed="false">
      <c r="A54" s="258" t="s">
        <v>657</v>
      </c>
      <c r="B54" s="258"/>
      <c r="C54" s="258"/>
      <c r="D54" s="258"/>
      <c r="E54" s="258"/>
      <c r="F54" s="258"/>
      <c r="G54" s="258"/>
    </row>
    <row r="55" customFormat="false" ht="40" hidden="false" customHeight="true" outlineLevel="0" collapsed="false">
      <c r="A55" s="258" t="s">
        <v>658</v>
      </c>
      <c r="B55" s="258"/>
      <c r="C55" s="258"/>
      <c r="D55" s="258"/>
      <c r="E55" s="258"/>
      <c r="F55" s="258"/>
      <c r="G55" s="258"/>
    </row>
    <row r="56" customFormat="false" ht="27.1" hidden="false" customHeight="true" outlineLevel="0" collapsed="false">
      <c r="A56" s="258" t="s">
        <v>659</v>
      </c>
      <c r="B56" s="258"/>
      <c r="C56" s="258"/>
      <c r="D56" s="258"/>
      <c r="E56" s="258"/>
      <c r="F56" s="258"/>
      <c r="G56" s="258"/>
    </row>
    <row r="57" customFormat="false" ht="40" hidden="false" customHeight="true" outlineLevel="0" collapsed="false">
      <c r="A57" s="258" t="s">
        <v>660</v>
      </c>
      <c r="B57" s="258"/>
      <c r="C57" s="258"/>
      <c r="D57" s="258"/>
      <c r="E57" s="258"/>
      <c r="F57" s="258"/>
      <c r="G57" s="258"/>
    </row>
    <row r="58" customFormat="false" ht="39.3" hidden="false" customHeight="true" outlineLevel="0" collapsed="false">
      <c r="A58" s="258" t="s">
        <v>661</v>
      </c>
      <c r="B58" s="258"/>
      <c r="C58" s="258"/>
      <c r="D58" s="258"/>
      <c r="E58" s="258"/>
      <c r="F58" s="258"/>
      <c r="G58" s="258"/>
    </row>
    <row r="59" customFormat="false" ht="40" hidden="false" customHeight="true" outlineLevel="0" collapsed="false">
      <c r="A59" s="258" t="s">
        <v>662</v>
      </c>
      <c r="B59" s="258"/>
      <c r="C59" s="258"/>
      <c r="D59" s="258"/>
      <c r="E59" s="258"/>
      <c r="F59" s="258"/>
      <c r="G59" s="258"/>
    </row>
    <row r="60" customFormat="false" ht="27.1" hidden="false" customHeight="true" outlineLevel="0" collapsed="false">
      <c r="A60" s="258" t="s">
        <v>663</v>
      </c>
      <c r="B60" s="258"/>
      <c r="C60" s="258"/>
      <c r="D60" s="258"/>
      <c r="E60" s="258"/>
      <c r="F60" s="258"/>
      <c r="G60" s="258"/>
    </row>
    <row r="61" customFormat="false" ht="27.1" hidden="false" customHeight="true" outlineLevel="0" collapsed="false">
      <c r="A61" s="258" t="s">
        <v>664</v>
      </c>
      <c r="B61" s="258"/>
      <c r="C61" s="258"/>
      <c r="D61" s="258"/>
      <c r="E61" s="258"/>
      <c r="F61" s="258"/>
      <c r="G61" s="258"/>
    </row>
    <row r="62" customFormat="false" ht="27.1" hidden="false" customHeight="true" outlineLevel="0" collapsed="false">
      <c r="A62" s="258" t="s">
        <v>665</v>
      </c>
      <c r="B62" s="258"/>
      <c r="C62" s="258"/>
      <c r="D62" s="258"/>
      <c r="E62" s="258"/>
      <c r="F62" s="258"/>
      <c r="G62" s="258"/>
    </row>
    <row r="64" customFormat="false" ht="12.8" hidden="false" customHeight="false" outlineLevel="0" collapsed="false"/>
    <row r="65" s="108" customFormat="true" ht="12.8" hidden="false" customHeight="true" outlineLevel="0" collapsed="false">
      <c r="A65" s="14" t="s">
        <v>45</v>
      </c>
      <c r="B65" s="14"/>
      <c r="C65" s="14"/>
      <c r="D65" s="14"/>
      <c r="E65" s="14"/>
      <c r="F65" s="14"/>
      <c r="G65" s="14"/>
      <c r="H65" s="0"/>
      <c r="I65" s="15"/>
      <c r="J65" s="15"/>
      <c r="K65" s="15"/>
      <c r="L65" s="15"/>
      <c r="M65" s="15"/>
      <c r="N65" s="15"/>
      <c r="O65" s="15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s="108" customFormat="true" ht="12.8" hidden="false" customHeight="false" outlineLevel="0" collapsed="false">
      <c r="A66" s="14"/>
      <c r="B66" s="14"/>
      <c r="C66" s="14"/>
      <c r="D66" s="14"/>
      <c r="E66" s="14"/>
      <c r="F66" s="14"/>
      <c r="G66" s="14"/>
      <c r="H66" s="0"/>
      <c r="I66" s="15"/>
      <c r="J66" s="15"/>
      <c r="K66" s="15"/>
      <c r="L66" s="15"/>
      <c r="M66" s="15"/>
      <c r="N66" s="15"/>
      <c r="O66" s="15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s="108" customFormat="true" ht="12.8" hidden="false" customHeight="false" outlineLevel="0" collapsed="false">
      <c r="A67" s="14" t="s">
        <v>46</v>
      </c>
      <c r="B67" s="14"/>
      <c r="C67" s="14"/>
      <c r="D67" s="14"/>
      <c r="E67" s="14"/>
      <c r="F67" s="14"/>
      <c r="G67" s="14"/>
      <c r="H67" s="0"/>
      <c r="I67" s="15"/>
      <c r="J67" s="15"/>
      <c r="K67" s="15"/>
      <c r="L67" s="15"/>
      <c r="M67" s="15"/>
      <c r="N67" s="15"/>
      <c r="O67" s="15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s="108" customFormat="true" ht="12.8" hidden="false" customHeight="false" outlineLevel="0" collapsed="false">
      <c r="A68" s="14"/>
      <c r="B68" s="14"/>
      <c r="C68" s="14"/>
      <c r="D68" s="14"/>
      <c r="E68" s="14"/>
      <c r="F68" s="14"/>
      <c r="G68" s="14"/>
      <c r="H68" s="0"/>
      <c r="I68" s="15"/>
      <c r="J68" s="15"/>
      <c r="K68" s="15"/>
      <c r="L68" s="15"/>
      <c r="M68" s="15"/>
      <c r="N68" s="15"/>
      <c r="O68" s="15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s="108" customFormat="true" ht="12.8" hidden="false" customHeight="false" outlineLevel="0" collapsed="false">
      <c r="A69" s="14" t="s">
        <v>254</v>
      </c>
      <c r="B69" s="14"/>
      <c r="C69" s="14"/>
      <c r="D69" s="14"/>
      <c r="E69" s="14"/>
      <c r="F69" s="14"/>
      <c r="G69" s="14"/>
      <c r="H69" s="0"/>
      <c r="I69" s="15"/>
      <c r="J69" s="15"/>
      <c r="K69" s="15"/>
      <c r="L69" s="15"/>
      <c r="M69" s="15"/>
      <c r="N69" s="15"/>
      <c r="O69" s="15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7" customFormat="false" ht="12.8" hidden="false" customHeight="false" outlineLevel="0" collapsed="false"/>
    <row r="78" customFormat="false" ht="12.8" hidden="false" customHeight="false" outlineLevel="0" collapsed="false"/>
    <row r="87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5">
    <mergeCell ref="F1:G1"/>
    <mergeCell ref="B2:G2"/>
    <mergeCell ref="I2:J2"/>
    <mergeCell ref="A3:G3"/>
    <mergeCell ref="A4:A5"/>
    <mergeCell ref="B4:B5"/>
    <mergeCell ref="C4:C5"/>
    <mergeCell ref="D4:D5"/>
    <mergeCell ref="E4:G4"/>
    <mergeCell ref="A7:A11"/>
    <mergeCell ref="B7:B11"/>
    <mergeCell ref="C7:C11"/>
    <mergeCell ref="A12:A19"/>
    <mergeCell ref="B12:B19"/>
    <mergeCell ref="C12:C19"/>
    <mergeCell ref="A20:A27"/>
    <mergeCell ref="B20:B27"/>
    <mergeCell ref="C20:C27"/>
    <mergeCell ref="A28:A31"/>
    <mergeCell ref="B28:B31"/>
    <mergeCell ref="C28:C31"/>
    <mergeCell ref="A32:A36"/>
    <mergeCell ref="B32:B36"/>
    <mergeCell ref="C32:C36"/>
    <mergeCell ref="A40:A42"/>
    <mergeCell ref="B40:B42"/>
    <mergeCell ref="C40:C42"/>
    <mergeCell ref="B47:B51"/>
    <mergeCell ref="C47:C51"/>
    <mergeCell ref="A48:A51"/>
    <mergeCell ref="A53:D53"/>
    <mergeCell ref="A54:G54"/>
    <mergeCell ref="A55:G55"/>
    <mergeCell ref="A56:G56"/>
    <mergeCell ref="A57:G57"/>
    <mergeCell ref="A58:G58"/>
    <mergeCell ref="A59:G59"/>
    <mergeCell ref="A60:G60"/>
    <mergeCell ref="A61:G61"/>
    <mergeCell ref="A62:G62"/>
    <mergeCell ref="A65:G65"/>
    <mergeCell ref="A66:G66"/>
    <mergeCell ref="A67:G67"/>
    <mergeCell ref="A68:G68"/>
    <mergeCell ref="A69:G69"/>
  </mergeCells>
  <dataValidations count="1">
    <dataValidation allowBlank="true" error="Ввведеное значение неверно" operator="between" showDropDown="false" showErrorMessage="true" showInputMessage="true" sqref="E9:F46 JA9:JB46 SW9:SX46 ACS9:ACT46 E48:F51 JA48:JB51 SW48:SX51 ACS48:ACT51" type="decimal">
      <formula1>-1E+015</formula1>
      <formula2>1E+015</formula2>
    </dataValidation>
  </dataValidations>
  <printOptions headings="false" gridLines="false" gridLinesSet="true" horizontalCentered="false" verticalCentered="false"/>
  <pageMargins left="0.7875" right="0" top="0.354166666666667" bottom="0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1:30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80" zoomScaleNormal="85" zoomScalePageLayoutView="80" workbookViewId="0">
      <selection pane="topLeft" activeCell="A32" activeCellId="0" sqref="A32"/>
    </sheetView>
  </sheetViews>
  <sheetFormatPr defaultRowHeight="12.8"/>
  <cols>
    <col collapsed="false" hidden="false" max="1" min="1" style="0" width="5.5625"/>
    <col collapsed="false" hidden="false" max="2" min="2" style="0" width="43.2954545454546"/>
    <col collapsed="false" hidden="false" max="3" min="3" style="0" width="11.7272727272727"/>
    <col collapsed="false" hidden="false" max="4" min="4" style="0" width="8.56818181818182"/>
    <col collapsed="false" hidden="false" max="5" min="5" style="0" width="8.86931818181818"/>
    <col collapsed="false" hidden="false" max="6" min="6" style="0" width="8.56818181818182"/>
    <col collapsed="false" hidden="false" max="7" min="7" style="0" width="10.5227272727273"/>
    <col collapsed="false" hidden="false" max="8" min="8" style="0" width="9.17045454545455"/>
    <col collapsed="false" hidden="false" max="9" min="9" style="0" width="7.36363636363636"/>
    <col collapsed="false" hidden="false" max="10" min="10" style="0" width="9.77272727272727"/>
    <col collapsed="false" hidden="false" max="11" min="11" style="0" width="8.26704545454546"/>
    <col collapsed="false" hidden="false" max="12" min="12" style="0" width="9.02272727272727"/>
    <col collapsed="false" hidden="false" max="1025" min="13" style="0" width="1.80681818181818"/>
  </cols>
  <sheetData>
    <row r="1" customFormat="false" ht="12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47</v>
      </c>
    </row>
    <row r="2" customFormat="false" ht="12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="4" customFormat="true" ht="15" hidden="false" customHeight="false" outlineLevel="0" collapsed="false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8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customFormat="false" ht="12.8" hidden="false" customHeight="false" outlineLevel="0" collapsed="false">
      <c r="A5" s="5" t="s">
        <v>3</v>
      </c>
      <c r="B5" s="5" t="s">
        <v>4</v>
      </c>
      <c r="C5" s="6" t="s">
        <v>5</v>
      </c>
      <c r="D5" s="6"/>
      <c r="E5" s="6"/>
      <c r="F5" s="6"/>
      <c r="G5" s="6"/>
      <c r="H5" s="6" t="s">
        <v>6</v>
      </c>
      <c r="I5" s="6"/>
      <c r="J5" s="6"/>
      <c r="K5" s="6"/>
      <c r="L5" s="6"/>
    </row>
    <row r="6" customFormat="false" ht="12.8" hidden="false" customHeight="false" outlineLevel="0" collapsed="false">
      <c r="A6" s="7" t="s">
        <v>7</v>
      </c>
      <c r="B6" s="7"/>
      <c r="C6" s="7" t="s">
        <v>8</v>
      </c>
      <c r="D6" s="7" t="s">
        <v>9</v>
      </c>
      <c r="E6" s="7" t="s">
        <v>10</v>
      </c>
      <c r="F6" s="7" t="s">
        <v>11</v>
      </c>
      <c r="G6" s="7" t="s">
        <v>12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</row>
    <row r="7" customFormat="false" ht="12.8" hidden="false" customHeight="false" outlineLevel="0" collapsed="false">
      <c r="A7" s="6" t="n">
        <v>1</v>
      </c>
      <c r="B7" s="6" t="n">
        <v>2</v>
      </c>
      <c r="C7" s="6" t="n">
        <v>3</v>
      </c>
      <c r="D7" s="6" t="n">
        <v>4</v>
      </c>
      <c r="E7" s="6" t="n">
        <v>5</v>
      </c>
      <c r="F7" s="6" t="n">
        <v>6</v>
      </c>
      <c r="G7" s="6" t="n">
        <v>7</v>
      </c>
      <c r="H7" s="6" t="n">
        <v>8</v>
      </c>
      <c r="I7" s="6" t="n">
        <v>9</v>
      </c>
      <c r="J7" s="6" t="n">
        <v>10</v>
      </c>
      <c r="K7" s="6" t="n">
        <v>11</v>
      </c>
      <c r="L7" s="6" t="n">
        <v>12</v>
      </c>
    </row>
    <row r="8" customFormat="false" ht="12.8" hidden="false" customHeight="false" outlineLevel="0" collapsed="false">
      <c r="A8" s="16" t="s">
        <v>13</v>
      </c>
      <c r="B8" s="9" t="s">
        <v>49</v>
      </c>
      <c r="C8" s="17" t="n">
        <v>0.2941</v>
      </c>
      <c r="D8" s="17"/>
      <c r="E8" s="17" t="n">
        <v>0.2941</v>
      </c>
      <c r="F8" s="17"/>
      <c r="G8" s="17"/>
      <c r="H8" s="17" t="n">
        <v>0.2941</v>
      </c>
      <c r="I8" s="17"/>
      <c r="J8" s="17" t="n">
        <v>0.2941</v>
      </c>
      <c r="K8" s="17"/>
      <c r="L8" s="17"/>
    </row>
    <row r="9" customFormat="false" ht="12.8" hidden="false" customHeight="false" outlineLevel="0" collapsed="false">
      <c r="A9" s="8" t="s">
        <v>15</v>
      </c>
      <c r="B9" s="18" t="s">
        <v>50</v>
      </c>
      <c r="C9" s="17" t="n">
        <v>0.2941</v>
      </c>
      <c r="D9" s="19"/>
      <c r="E9" s="17" t="n">
        <v>0.2941</v>
      </c>
      <c r="F9" s="19"/>
      <c r="G9" s="19"/>
      <c r="H9" s="17" t="n">
        <v>0.2941</v>
      </c>
      <c r="I9" s="19"/>
      <c r="J9" s="17" t="n">
        <v>0.2941</v>
      </c>
      <c r="K9" s="19"/>
      <c r="L9" s="19"/>
    </row>
    <row r="10" customFormat="false" ht="12.8" hidden="false" customHeight="false" outlineLevel="0" collapsed="false">
      <c r="A10" s="16" t="s">
        <v>18</v>
      </c>
      <c r="B10" s="9" t="s">
        <v>51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customFormat="false" ht="12.8" hidden="false" customHeight="false" outlineLevel="0" collapsed="false">
      <c r="A11" s="20"/>
      <c r="B11" s="11" t="s">
        <v>21</v>
      </c>
      <c r="C11" s="21"/>
      <c r="D11" s="19"/>
      <c r="E11" s="19"/>
      <c r="F11" s="19"/>
      <c r="G11" s="19"/>
      <c r="H11" s="21"/>
      <c r="I11" s="19"/>
      <c r="J11" s="19"/>
      <c r="K11" s="19"/>
      <c r="L11" s="19"/>
    </row>
    <row r="12" customFormat="false" ht="12.8" hidden="false" customHeight="false" outlineLevel="0" collapsed="false">
      <c r="A12" s="20"/>
      <c r="B12" s="12" t="s">
        <v>22</v>
      </c>
      <c r="C12" s="21"/>
      <c r="D12" s="19"/>
      <c r="E12" s="19"/>
      <c r="F12" s="19"/>
      <c r="G12" s="19"/>
      <c r="H12" s="21"/>
      <c r="I12" s="19"/>
      <c r="J12" s="19"/>
      <c r="K12" s="19"/>
      <c r="L12" s="19"/>
    </row>
    <row r="13" customFormat="false" ht="12.8" hidden="false" customHeight="false" outlineLevel="0" collapsed="false">
      <c r="A13" s="8"/>
      <c r="B13" s="18" t="s">
        <v>52</v>
      </c>
      <c r="C13" s="22"/>
      <c r="D13" s="19"/>
      <c r="E13" s="19"/>
      <c r="F13" s="17"/>
      <c r="G13" s="19"/>
      <c r="H13" s="22"/>
      <c r="I13" s="19"/>
      <c r="J13" s="19"/>
      <c r="K13" s="17"/>
      <c r="L13" s="19"/>
    </row>
    <row r="14" customFormat="false" ht="12.8" hidden="false" customHeight="false" outlineLevel="0" collapsed="false">
      <c r="A14" s="16" t="s">
        <v>26</v>
      </c>
      <c r="B14" s="9" t="s">
        <v>53</v>
      </c>
      <c r="C14" s="19" t="n">
        <v>0.0085</v>
      </c>
      <c r="D14" s="17"/>
      <c r="E14" s="17" t="n">
        <v>0.0057</v>
      </c>
      <c r="F14" s="17" t="n">
        <v>0.0028</v>
      </c>
      <c r="G14" s="17"/>
      <c r="H14" s="19" t="n">
        <v>0.0085</v>
      </c>
      <c r="I14" s="17"/>
      <c r="J14" s="17" t="n">
        <v>0.0057</v>
      </c>
      <c r="K14" s="17" t="n">
        <v>0.0028</v>
      </c>
      <c r="L14" s="17"/>
    </row>
    <row r="15" customFormat="false" ht="12.8" hidden="false" customHeight="false" outlineLevel="0" collapsed="false">
      <c r="A15" s="8"/>
      <c r="B15" s="9" t="s">
        <v>54</v>
      </c>
      <c r="C15" s="13" t="n">
        <f aca="false">C14/C8*100</f>
        <v>2.89017341040462</v>
      </c>
      <c r="D15" s="23"/>
      <c r="E15" s="13" t="n">
        <f aca="false">E14/E8*100</f>
        <v>1.93811628697722</v>
      </c>
      <c r="F15" s="13" t="n">
        <f aca="false">F14/E8*100</f>
        <v>0.952057123427406</v>
      </c>
      <c r="G15" s="23"/>
      <c r="H15" s="13" t="n">
        <f aca="false">H14/H8*100</f>
        <v>2.89017341040462</v>
      </c>
      <c r="I15" s="23"/>
      <c r="J15" s="23" t="n">
        <f aca="false">J14/J8*100</f>
        <v>1.93811628697722</v>
      </c>
      <c r="K15" s="23" t="n">
        <f aca="false">K14/J8*100</f>
        <v>0.952057123427406</v>
      </c>
      <c r="L15" s="19"/>
    </row>
    <row r="16" customFormat="false" ht="12.8" hidden="false" customHeight="false" outlineLevel="0" collapsed="false">
      <c r="A16" s="20" t="s">
        <v>29</v>
      </c>
      <c r="B16" s="11" t="s">
        <v>55</v>
      </c>
      <c r="C16" s="21" t="n">
        <v>0.0466</v>
      </c>
      <c r="D16" s="19"/>
      <c r="E16" s="19"/>
      <c r="F16" s="19" t="n">
        <v>0.0466</v>
      </c>
      <c r="G16" s="19"/>
      <c r="H16" s="21" t="n">
        <v>0.0466</v>
      </c>
      <c r="I16" s="19"/>
      <c r="J16" s="19"/>
      <c r="K16" s="19" t="n">
        <v>0.0466</v>
      </c>
      <c r="L16" s="19"/>
    </row>
    <row r="17" customFormat="false" ht="12.8" hidden="false" customHeight="false" outlineLevel="0" collapsed="false">
      <c r="A17" s="20"/>
      <c r="B17" s="12" t="s">
        <v>56</v>
      </c>
      <c r="C17" s="21"/>
      <c r="D17" s="19"/>
      <c r="E17" s="19"/>
      <c r="F17" s="19"/>
      <c r="G17" s="19"/>
      <c r="H17" s="21"/>
      <c r="I17" s="19"/>
      <c r="J17" s="19"/>
      <c r="K17" s="19"/>
      <c r="L17" s="19"/>
    </row>
    <row r="18" customFormat="false" ht="12.8" hidden="false" customHeight="false" outlineLevel="0" collapsed="false">
      <c r="A18" s="20" t="s">
        <v>32</v>
      </c>
      <c r="B18" s="11" t="s">
        <v>57</v>
      </c>
      <c r="C18" s="19" t="n">
        <f aca="false">F18+G18</f>
        <v>0.239</v>
      </c>
      <c r="D18" s="19"/>
      <c r="E18" s="19"/>
      <c r="F18" s="19" t="n">
        <v>0.0729</v>
      </c>
      <c r="G18" s="19" t="n">
        <v>0.1661</v>
      </c>
      <c r="H18" s="19" t="n">
        <f aca="false">K18+L18</f>
        <v>0.239</v>
      </c>
      <c r="I18" s="19"/>
      <c r="J18" s="19"/>
      <c r="K18" s="19" t="n">
        <v>0.0729</v>
      </c>
      <c r="L18" s="19" t="n">
        <v>0.1661</v>
      </c>
    </row>
    <row r="19" customFormat="false" ht="12.8" hidden="false" customHeight="false" outlineLevel="0" collapsed="false">
      <c r="A19" s="20"/>
      <c r="B19" s="12" t="s">
        <v>58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customFormat="false" ht="12.8" hidden="false" customHeight="false" outlineLevel="0" collapsed="false">
      <c r="A20" s="20" t="s">
        <v>34</v>
      </c>
      <c r="B20" s="11" t="s">
        <v>35</v>
      </c>
      <c r="C20" s="21"/>
      <c r="D20" s="19"/>
      <c r="E20" s="19"/>
      <c r="F20" s="19"/>
      <c r="G20" s="19"/>
      <c r="H20" s="21"/>
      <c r="I20" s="19"/>
      <c r="J20" s="19"/>
      <c r="K20" s="19"/>
      <c r="L20" s="19"/>
    </row>
    <row r="21" customFormat="false" ht="12.8" hidden="false" customHeight="false" outlineLevel="0" collapsed="false">
      <c r="A21" s="20"/>
      <c r="B21" s="18" t="s">
        <v>59</v>
      </c>
      <c r="C21" s="21"/>
      <c r="D21" s="19"/>
      <c r="E21" s="19"/>
      <c r="F21" s="19"/>
      <c r="G21" s="19"/>
      <c r="H21" s="21"/>
      <c r="I21" s="19"/>
      <c r="J21" s="19"/>
      <c r="K21" s="19"/>
      <c r="L21" s="19"/>
    </row>
    <row r="22" customFormat="false" ht="12.8" hidden="false" customHeight="false" outlineLevel="0" collapsed="false">
      <c r="A22" s="20"/>
      <c r="B22" s="18" t="s">
        <v>60</v>
      </c>
      <c r="C22" s="21"/>
      <c r="D22" s="19"/>
      <c r="E22" s="19"/>
      <c r="F22" s="19"/>
      <c r="G22" s="19"/>
      <c r="H22" s="21"/>
      <c r="I22" s="19"/>
      <c r="J22" s="19"/>
      <c r="K22" s="19"/>
      <c r="L22" s="19"/>
    </row>
    <row r="23" customFormat="false" ht="12.8" hidden="false" customHeight="false" outlineLevel="0" collapsed="false">
      <c r="A23" s="20"/>
      <c r="B23" s="12" t="s">
        <v>61</v>
      </c>
      <c r="C23" s="21"/>
      <c r="D23" s="19"/>
      <c r="E23" s="19"/>
      <c r="F23" s="19"/>
      <c r="G23" s="19"/>
      <c r="H23" s="21"/>
      <c r="I23" s="19"/>
      <c r="J23" s="19"/>
      <c r="K23" s="19"/>
      <c r="L23" s="19"/>
    </row>
    <row r="24" customFormat="false" ht="12.8" hidden="false" customHeight="false" outlineLevel="0" collapsed="false">
      <c r="A24" s="20" t="s">
        <v>41</v>
      </c>
      <c r="B24" s="11" t="s">
        <v>59</v>
      </c>
      <c r="C24" s="21"/>
      <c r="D24" s="19"/>
      <c r="E24" s="19"/>
      <c r="F24" s="19"/>
      <c r="G24" s="19"/>
      <c r="H24" s="21"/>
      <c r="I24" s="19"/>
      <c r="J24" s="19"/>
      <c r="K24" s="19"/>
      <c r="L24" s="19"/>
    </row>
    <row r="25" customFormat="false" ht="12.8" hidden="false" customHeight="false" outlineLevel="0" collapsed="false">
      <c r="A25" s="20"/>
      <c r="B25" s="12" t="s">
        <v>62</v>
      </c>
      <c r="C25" s="21"/>
      <c r="D25" s="19"/>
      <c r="E25" s="19"/>
      <c r="F25" s="19"/>
      <c r="G25" s="19"/>
      <c r="H25" s="21"/>
      <c r="I25" s="19"/>
      <c r="J25" s="19"/>
      <c r="K25" s="19"/>
      <c r="L25" s="19"/>
    </row>
    <row r="26" customFormat="false" ht="12.8" hidden="false" customHeight="false" outlineLevel="0" collapsed="false">
      <c r="A26" s="8" t="s">
        <v>43</v>
      </c>
      <c r="B26" s="9" t="s">
        <v>63</v>
      </c>
      <c r="C26" s="19" t="n">
        <f aca="false">F26+G26</f>
        <v>0.239</v>
      </c>
      <c r="D26" s="19"/>
      <c r="E26" s="19"/>
      <c r="F26" s="19" t="n">
        <v>0.0729</v>
      </c>
      <c r="G26" s="19" t="n">
        <v>0.1661</v>
      </c>
      <c r="H26" s="19" t="n">
        <f aca="false">K26+L26</f>
        <v>0.239</v>
      </c>
      <c r="I26" s="19"/>
      <c r="J26" s="19"/>
      <c r="K26" s="19" t="n">
        <v>0.0729</v>
      </c>
      <c r="L26" s="19" t="n">
        <v>0.1661</v>
      </c>
    </row>
    <row r="28" customFormat="false" ht="12.8" hidden="false" customHeight="true" outlineLevel="0" collapsed="false">
      <c r="B28" s="14" t="s">
        <v>45</v>
      </c>
      <c r="C28" s="14"/>
      <c r="D28" s="14"/>
      <c r="E28" s="14"/>
      <c r="F28" s="14"/>
      <c r="G28" s="14"/>
      <c r="H28" s="14"/>
      <c r="I28" s="15"/>
      <c r="J28" s="15"/>
      <c r="K28" s="15"/>
      <c r="L28" s="15"/>
      <c r="M28" s="15"/>
      <c r="N28" s="15"/>
      <c r="O28" s="15"/>
    </row>
    <row r="29" customFormat="false" ht="12.8" hidden="false" customHeight="false" outlineLevel="0" collapsed="false">
      <c r="B29" s="14"/>
      <c r="C29" s="14"/>
      <c r="D29" s="14"/>
      <c r="E29" s="14"/>
      <c r="F29" s="14"/>
      <c r="G29" s="14"/>
      <c r="H29" s="14"/>
      <c r="I29" s="15"/>
      <c r="J29" s="15"/>
      <c r="K29" s="15"/>
      <c r="L29" s="15"/>
      <c r="M29" s="15"/>
      <c r="N29" s="15"/>
      <c r="O29" s="15"/>
    </row>
    <row r="30" customFormat="false" ht="12.8" hidden="false" customHeight="false" outlineLevel="0" collapsed="false">
      <c r="B30" s="14" t="s">
        <v>46</v>
      </c>
      <c r="C30" s="14"/>
      <c r="D30" s="14"/>
      <c r="E30" s="14"/>
      <c r="F30" s="14"/>
      <c r="G30" s="14"/>
      <c r="H30" s="14"/>
      <c r="I30" s="15"/>
      <c r="J30" s="15"/>
      <c r="K30" s="15"/>
      <c r="L30" s="15"/>
      <c r="M30" s="15"/>
      <c r="N30" s="15"/>
      <c r="O30" s="15"/>
    </row>
  </sheetData>
  <mergeCells count="61">
    <mergeCell ref="A3:L3"/>
    <mergeCell ref="C5:G5"/>
    <mergeCell ref="H5:L5"/>
    <mergeCell ref="A11:A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A16:A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A20:A23"/>
    <mergeCell ref="C20:C23"/>
    <mergeCell ref="D20:D23"/>
    <mergeCell ref="E20:E23"/>
    <mergeCell ref="F20:F23"/>
    <mergeCell ref="G20:G23"/>
    <mergeCell ref="H20:H23"/>
    <mergeCell ref="I20:I23"/>
    <mergeCell ref="J20:J23"/>
    <mergeCell ref="K20:K23"/>
    <mergeCell ref="L20:L23"/>
    <mergeCell ref="A24:A25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B28:H28"/>
    <mergeCell ref="B29:H29"/>
    <mergeCell ref="B30:H30"/>
  </mergeCells>
  <printOptions headings="false" gridLines="false" gridLinesSet="true" horizontalCentered="false" verticalCentered="false"/>
  <pageMargins left="0.7875" right="0.7875" top="0.275694444444444" bottom="0.78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1:30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80" zoomScaleNormal="85" zoomScalePageLayoutView="80" workbookViewId="0">
      <selection pane="topLeft" activeCell="A32" activeCellId="0" sqref="A32"/>
    </sheetView>
  </sheetViews>
  <sheetFormatPr defaultRowHeight="12.8"/>
  <cols>
    <col collapsed="false" hidden="false" max="1" min="1" style="0" width="4.8125"/>
    <col collapsed="false" hidden="false" max="2" min="2" style="0" width="39.3863636363636"/>
    <col collapsed="false" hidden="false" max="3" min="3" style="0" width="10.2215909090909"/>
    <col collapsed="false" hidden="false" max="4" min="4" style="0" width="5.11363636363636"/>
    <col collapsed="false" hidden="false" max="5" min="5" style="0" width="9.02272727272727"/>
    <col collapsed="false" hidden="false" max="6" min="6" style="0" width="9.77272727272727"/>
    <col collapsed="false" hidden="false" max="7" min="7" style="0" width="9.02272727272727"/>
    <col collapsed="false" hidden="false" max="8" min="8" style="0" width="7.96590909090909"/>
    <col collapsed="false" hidden="false" max="9" min="9" style="0" width="4.96022727272727"/>
    <col collapsed="false" hidden="false" max="10" min="10" style="0" width="8.26704545454546"/>
    <col collapsed="false" hidden="false" max="11" min="11" style="0" width="7.36363636363636"/>
    <col collapsed="false" hidden="false" max="12" min="12" style="0" width="10.5227272727273"/>
    <col collapsed="false" hidden="false" max="13" min="13" style="0" width="17.8920454545455"/>
    <col collapsed="false" hidden="false" max="14" min="14" style="0" width="6.16477272727273"/>
    <col collapsed="false" hidden="false" max="15" min="15" style="0" width="5.5625"/>
    <col collapsed="false" hidden="false" max="16" min="16" style="0" width="5.86363636363636"/>
    <col collapsed="false" hidden="false" max="17" min="17" style="0" width="7.21590909090909"/>
    <col collapsed="false" hidden="false" max="18" min="18" style="0" width="6.3125"/>
    <col collapsed="false" hidden="false" max="1025" min="19" style="0" width="1.80681818181818"/>
  </cols>
  <sheetData>
    <row r="1" customFormat="false" ht="12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R1" s="2" t="s">
        <v>64</v>
      </c>
    </row>
    <row r="2" customFormat="false" ht="12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="4" customFormat="true" ht="15" hidden="false" customHeight="false" outlineLevel="0" collapsed="false">
      <c r="A3" s="3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4" customFormat="true" ht="15" hidden="false" customHeight="false" outlineLevel="0" collapsed="false">
      <c r="A4" s="3" t="s">
        <v>66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8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customFormat="false" ht="12.8" hidden="false" customHeight="false" outlineLevel="0" collapsed="false">
      <c r="A6" s="5" t="s">
        <v>3</v>
      </c>
      <c r="B6" s="5" t="s">
        <v>67</v>
      </c>
      <c r="C6" s="5" t="s">
        <v>68</v>
      </c>
      <c r="D6" s="5"/>
      <c r="E6" s="5"/>
      <c r="F6" s="5"/>
      <c r="G6" s="5"/>
      <c r="H6" s="5" t="s">
        <v>69</v>
      </c>
      <c r="I6" s="5"/>
      <c r="J6" s="5"/>
      <c r="K6" s="5"/>
      <c r="L6" s="5"/>
      <c r="M6" s="5" t="s">
        <v>70</v>
      </c>
      <c r="N6" s="5" t="s">
        <v>71</v>
      </c>
      <c r="O6" s="5"/>
      <c r="P6" s="5"/>
      <c r="Q6" s="5"/>
      <c r="R6" s="5"/>
    </row>
    <row r="7" customFormat="false" ht="12.8" hidden="false" customHeight="false" outlineLevel="0" collapsed="false">
      <c r="A7" s="24"/>
      <c r="B7" s="24"/>
      <c r="C7" s="24" t="s">
        <v>72</v>
      </c>
      <c r="D7" s="24"/>
      <c r="E7" s="24"/>
      <c r="F7" s="24"/>
      <c r="G7" s="24"/>
      <c r="H7" s="24" t="s">
        <v>73</v>
      </c>
      <c r="I7" s="24"/>
      <c r="J7" s="24"/>
      <c r="K7" s="24"/>
      <c r="L7" s="24"/>
      <c r="M7" s="24" t="s">
        <v>74</v>
      </c>
      <c r="N7" s="24" t="s">
        <v>75</v>
      </c>
      <c r="O7" s="24"/>
      <c r="P7" s="24"/>
      <c r="Q7" s="24"/>
      <c r="R7" s="24"/>
    </row>
    <row r="8" customFormat="false" ht="12.8" hidden="false" customHeight="false" outlineLevel="0" collapsed="false">
      <c r="A8" s="24"/>
      <c r="B8" s="24"/>
      <c r="C8" s="7" t="s">
        <v>2</v>
      </c>
      <c r="D8" s="7"/>
      <c r="E8" s="7"/>
      <c r="F8" s="7"/>
      <c r="G8" s="7"/>
      <c r="H8" s="7"/>
      <c r="I8" s="7"/>
      <c r="J8" s="7"/>
      <c r="K8" s="7"/>
      <c r="L8" s="7"/>
      <c r="M8" s="24" t="s">
        <v>76</v>
      </c>
      <c r="N8" s="7" t="s">
        <v>77</v>
      </c>
      <c r="O8" s="7"/>
      <c r="P8" s="7"/>
      <c r="Q8" s="7"/>
      <c r="R8" s="7"/>
    </row>
    <row r="9" customFormat="false" ht="12.8" hidden="false" customHeight="false" outlineLevel="0" collapsed="false">
      <c r="A9" s="7"/>
      <c r="B9" s="7"/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  <c r="H9" s="7" t="s">
        <v>8</v>
      </c>
      <c r="I9" s="7" t="s">
        <v>9</v>
      </c>
      <c r="J9" s="7" t="s">
        <v>10</v>
      </c>
      <c r="K9" s="7" t="s">
        <v>11</v>
      </c>
      <c r="L9" s="7" t="s">
        <v>12</v>
      </c>
      <c r="M9" s="7"/>
      <c r="N9" s="7" t="s">
        <v>8</v>
      </c>
      <c r="O9" s="7" t="s">
        <v>9</v>
      </c>
      <c r="P9" s="7" t="s">
        <v>10</v>
      </c>
      <c r="Q9" s="7" t="s">
        <v>11</v>
      </c>
      <c r="R9" s="7" t="s">
        <v>12</v>
      </c>
    </row>
    <row r="10" customFormat="false" ht="12.8" hidden="false" customHeight="false" outlineLevel="0" collapsed="false">
      <c r="A10" s="7" t="n">
        <v>1</v>
      </c>
      <c r="B10" s="7" t="n">
        <v>2</v>
      </c>
      <c r="C10" s="7" t="n">
        <v>3</v>
      </c>
      <c r="D10" s="7" t="n">
        <v>4</v>
      </c>
      <c r="E10" s="7" t="n">
        <v>5</v>
      </c>
      <c r="F10" s="7" t="n">
        <v>6</v>
      </c>
      <c r="G10" s="7" t="n">
        <v>7</v>
      </c>
      <c r="H10" s="7" t="n">
        <v>8</v>
      </c>
      <c r="I10" s="7" t="n">
        <v>9</v>
      </c>
      <c r="J10" s="7" t="n">
        <v>10</v>
      </c>
      <c r="K10" s="7" t="n">
        <v>11</v>
      </c>
      <c r="L10" s="7" t="n">
        <v>12</v>
      </c>
      <c r="M10" s="7" t="n">
        <v>13</v>
      </c>
      <c r="N10" s="7" t="n">
        <v>14</v>
      </c>
      <c r="O10" s="7" t="n">
        <v>15</v>
      </c>
      <c r="P10" s="7" t="n">
        <v>16</v>
      </c>
      <c r="Q10" s="7" t="n">
        <v>17</v>
      </c>
      <c r="R10" s="7" t="n">
        <v>18</v>
      </c>
    </row>
    <row r="11" customFormat="false" ht="12.8" hidden="false" customHeight="false" outlineLevel="0" collapsed="false">
      <c r="A11" s="8" t="s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customFormat="false" ht="12.8" hidden="false" customHeight="false" outlineLevel="0" collapsed="false">
      <c r="A12" s="8" t="s">
        <v>13</v>
      </c>
      <c r="B12" s="25" t="s">
        <v>78</v>
      </c>
      <c r="C12" s="26" t="n">
        <f aca="false">SUM(D12:G12)</f>
        <v>1.70287</v>
      </c>
      <c r="D12" s="19"/>
      <c r="E12" s="19"/>
      <c r="F12" s="27" t="n">
        <v>0.247377</v>
      </c>
      <c r="G12" s="28" t="n">
        <v>1.455493</v>
      </c>
      <c r="H12" s="29" t="n">
        <f aca="false">SUM(I12:L12)</f>
        <v>0.5115</v>
      </c>
      <c r="I12" s="30"/>
      <c r="J12" s="30"/>
      <c r="K12" s="31" t="n">
        <v>0.089</v>
      </c>
      <c r="L12" s="29" t="n">
        <v>0.4225</v>
      </c>
      <c r="M12" s="32" t="n">
        <f aca="false">IF(H12=0,0,C12/H12*1000)</f>
        <v>3329.16911045943</v>
      </c>
      <c r="N12" s="33" t="n">
        <f aca="false">O12+P12+Q12+R12</f>
        <v>1</v>
      </c>
      <c r="O12" s="33" t="n">
        <f aca="false">D12/C12</f>
        <v>0</v>
      </c>
      <c r="P12" s="33" t="n">
        <f aca="false">E12/C12</f>
        <v>0</v>
      </c>
      <c r="Q12" s="33" t="n">
        <f aca="false">F12/C12</f>
        <v>0.145270631345904</v>
      </c>
      <c r="R12" s="33" t="n">
        <f aca="false">G12/C12</f>
        <v>0.854729368654096</v>
      </c>
    </row>
    <row r="13" customFormat="false" ht="12.8" hidden="false" customHeight="false" outlineLevel="0" collapsed="false">
      <c r="A13" s="8" t="s">
        <v>79</v>
      </c>
      <c r="B13" s="25" t="s">
        <v>80</v>
      </c>
      <c r="C13" s="26" t="n">
        <f aca="false">SUM(D13:G13)</f>
        <v>0.016291</v>
      </c>
      <c r="D13" s="25"/>
      <c r="E13" s="25"/>
      <c r="F13" s="25" t="n">
        <v>0.016291</v>
      </c>
      <c r="G13" s="30"/>
      <c r="H13" s="31" t="n">
        <f aca="false">SUM(I13:L13)</f>
        <v>0.014</v>
      </c>
      <c r="I13" s="25"/>
      <c r="J13" s="25"/>
      <c r="K13" s="25" t="n">
        <v>0.014</v>
      </c>
      <c r="L13" s="30"/>
      <c r="M13" s="32" t="n">
        <f aca="false">IF(H13=0,0,C13/H13*1000)</f>
        <v>1163.64285714286</v>
      </c>
      <c r="N13" s="33" t="n">
        <f aca="false">O13+P13+Q13+R13</f>
        <v>1</v>
      </c>
      <c r="O13" s="33" t="n">
        <f aca="false">D13/C13</f>
        <v>0</v>
      </c>
      <c r="P13" s="33" t="n">
        <f aca="false">E13/C13</f>
        <v>0</v>
      </c>
      <c r="Q13" s="33" t="n">
        <f aca="false">F13/C13</f>
        <v>1</v>
      </c>
      <c r="R13" s="33" t="n">
        <f aca="false">G13/C13</f>
        <v>0</v>
      </c>
    </row>
    <row r="14" customFormat="false" ht="23.85" hidden="false" customHeight="false" outlineLevel="0" collapsed="false">
      <c r="A14" s="8" t="s">
        <v>81</v>
      </c>
      <c r="B14" s="25" t="s">
        <v>82</v>
      </c>
      <c r="C14" s="26" t="n">
        <f aca="false">SUM(D14:G14)</f>
        <v>0.003248</v>
      </c>
      <c r="D14" s="25"/>
      <c r="E14" s="25"/>
      <c r="F14" s="26"/>
      <c r="G14" s="26" t="n">
        <v>0.003248</v>
      </c>
      <c r="H14" s="31" t="n">
        <f aca="false">SUM(I14:L14)</f>
        <v>0.114</v>
      </c>
      <c r="I14" s="25"/>
      <c r="J14" s="25"/>
      <c r="K14" s="25" t="n">
        <v>0.08</v>
      </c>
      <c r="L14" s="31" t="n">
        <v>0.034</v>
      </c>
      <c r="M14" s="32" t="n">
        <f aca="false">IF(H14=0,0,C14/H14*1000)</f>
        <v>28.4912280701754</v>
      </c>
      <c r="N14" s="33" t="n">
        <f aca="false">O14+P14+Q14+R14</f>
        <v>1</v>
      </c>
      <c r="O14" s="33" t="n">
        <f aca="false">D14/C14</f>
        <v>0</v>
      </c>
      <c r="P14" s="33" t="n">
        <f aca="false">E14/C14</f>
        <v>0</v>
      </c>
      <c r="Q14" s="33" t="n">
        <f aca="false">F14/C14</f>
        <v>0</v>
      </c>
      <c r="R14" s="33" t="n">
        <f aca="false">G14/C14</f>
        <v>1</v>
      </c>
    </row>
    <row r="15" customFormat="false" ht="12.8" hidden="false" customHeight="false" outlineLevel="0" collapsed="false">
      <c r="A15" s="8" t="s">
        <v>83</v>
      </c>
      <c r="B15" s="25" t="s">
        <v>84</v>
      </c>
      <c r="C15" s="26" t="n">
        <f aca="false">SUM(D15:G15)</f>
        <v>0.002505</v>
      </c>
      <c r="D15" s="25"/>
      <c r="E15" s="25"/>
      <c r="F15" s="29" t="n">
        <v>0.002505</v>
      </c>
      <c r="G15" s="27"/>
      <c r="H15" s="34" t="n">
        <f aca="false">SUM(I15:L15)</f>
        <v>0.25</v>
      </c>
      <c r="I15" s="25"/>
      <c r="J15" s="25"/>
      <c r="K15" s="25" t="n">
        <v>0.25</v>
      </c>
      <c r="L15" s="30"/>
      <c r="M15" s="32" t="n">
        <f aca="false">IF(H15=0,0,C15/H15*1000)</f>
        <v>10.02</v>
      </c>
      <c r="N15" s="33" t="n">
        <f aca="false">O15+P15+Q15+R15</f>
        <v>1</v>
      </c>
      <c r="O15" s="33" t="n">
        <f aca="false">D15/C15</f>
        <v>0</v>
      </c>
      <c r="P15" s="33" t="n">
        <f aca="false">E15/C15</f>
        <v>0</v>
      </c>
      <c r="Q15" s="33" t="n">
        <f aca="false">F15/C15</f>
        <v>1</v>
      </c>
      <c r="R15" s="33" t="n">
        <f aca="false">G15/C15</f>
        <v>0</v>
      </c>
    </row>
    <row r="16" customFormat="false" ht="12.8" hidden="false" customHeight="false" outlineLevel="0" collapsed="false">
      <c r="A16" s="8" t="s">
        <v>85</v>
      </c>
      <c r="B16" s="25" t="s">
        <v>86</v>
      </c>
      <c r="C16" s="26" t="n">
        <f aca="false">SUM(D16:G16)</f>
        <v>0.3744</v>
      </c>
      <c r="D16" s="31"/>
      <c r="E16" s="31"/>
      <c r="F16" s="31" t="n">
        <v>0.3744</v>
      </c>
      <c r="G16" s="34"/>
      <c r="H16" s="30" t="n">
        <f aca="false">SUM(I16:L16)</f>
        <v>0.2</v>
      </c>
      <c r="I16" s="34"/>
      <c r="J16" s="34"/>
      <c r="K16" s="30" t="n">
        <v>0.2</v>
      </c>
      <c r="L16" s="34"/>
      <c r="M16" s="32" t="n">
        <f aca="false">IF(H16=0,0,C16/H16*1000)</f>
        <v>1872</v>
      </c>
      <c r="N16" s="33" t="n">
        <f aca="false">O16+P16+Q16+R16</f>
        <v>1</v>
      </c>
      <c r="O16" s="33" t="n">
        <f aca="false">D16/C16</f>
        <v>0</v>
      </c>
      <c r="P16" s="33" t="n">
        <f aca="false">E16/C16</f>
        <v>0</v>
      </c>
      <c r="Q16" s="33" t="n">
        <f aca="false">F16/C16</f>
        <v>1</v>
      </c>
      <c r="R16" s="33" t="n">
        <f aca="false">G16/C16</f>
        <v>0</v>
      </c>
    </row>
    <row r="17" customFormat="false" ht="12.8" hidden="false" customHeight="false" outlineLevel="0" collapsed="false">
      <c r="A17" s="8" t="s">
        <v>87</v>
      </c>
      <c r="B17" s="25" t="s">
        <v>88</v>
      </c>
      <c r="C17" s="26" t="n">
        <f aca="false">SUM(D17:G17)</f>
        <v>0.409446</v>
      </c>
      <c r="D17" s="25"/>
      <c r="E17" s="26" t="n">
        <v>0.409446</v>
      </c>
      <c r="F17" s="30"/>
      <c r="G17" s="30"/>
      <c r="H17" s="30" t="n">
        <f aca="false">SUM(I17:L17)</f>
        <v>1.4</v>
      </c>
      <c r="I17" s="25"/>
      <c r="J17" s="25" t="n">
        <v>1.4</v>
      </c>
      <c r="K17" s="25"/>
      <c r="L17" s="25"/>
      <c r="M17" s="32" t="n">
        <f aca="false">IF(H17=0,0,C17/H17*1000)</f>
        <v>292.461428571429</v>
      </c>
      <c r="N17" s="33" t="n">
        <f aca="false">O17+P17+Q17+R17</f>
        <v>1</v>
      </c>
      <c r="O17" s="33" t="n">
        <f aca="false">D17/C17</f>
        <v>0</v>
      </c>
      <c r="P17" s="33" t="n">
        <f aca="false">E17/C17</f>
        <v>1</v>
      </c>
      <c r="Q17" s="33" t="n">
        <f aca="false">F17/C17</f>
        <v>0</v>
      </c>
      <c r="R17" s="33" t="n">
        <f aca="false">G17/C17</f>
        <v>0</v>
      </c>
    </row>
    <row r="18" customFormat="false" ht="12.8" hidden="false" customHeight="false" outlineLevel="0" collapsed="false">
      <c r="A18" s="8"/>
      <c r="B18" s="35" t="s">
        <v>89</v>
      </c>
      <c r="C18" s="36" t="n">
        <f aca="false">SUM(D18:G18)</f>
        <v>2.50876</v>
      </c>
      <c r="D18" s="37"/>
      <c r="E18" s="36" t="n">
        <f aca="false">SUM(E12:E17)</f>
        <v>0.409446</v>
      </c>
      <c r="F18" s="36" t="n">
        <f aca="false">SUM(F12:F17)</f>
        <v>0.640573</v>
      </c>
      <c r="G18" s="36" t="n">
        <f aca="false">SUM(G12:G17)</f>
        <v>1.458741</v>
      </c>
      <c r="H18" s="38" t="n">
        <f aca="false">SUM(I18:L18)</f>
        <v>2.4895</v>
      </c>
      <c r="I18" s="38"/>
      <c r="J18" s="39" t="n">
        <f aca="false">SUM(J12:J17)</f>
        <v>1.4</v>
      </c>
      <c r="K18" s="37" t="n">
        <f aca="false">SUM(K12:K17)</f>
        <v>0.633</v>
      </c>
      <c r="L18" s="40" t="n">
        <f aca="false">SUM(L12:L17)</f>
        <v>0.4565</v>
      </c>
      <c r="M18" s="41" t="n">
        <f aca="false">IF(H18=0,0,C18/H18*1000)</f>
        <v>1007.73649327174</v>
      </c>
      <c r="N18" s="42" t="n">
        <f aca="false">O18+P18+Q18+R18</f>
        <v>1</v>
      </c>
      <c r="O18" s="43" t="n">
        <f aca="false">D18/C18</f>
        <v>0</v>
      </c>
      <c r="P18" s="43" t="n">
        <f aca="false">E18/C18</f>
        <v>0.163206524338717</v>
      </c>
      <c r="Q18" s="43" t="n">
        <f aca="false">F18/C18</f>
        <v>0.255334507884373</v>
      </c>
      <c r="R18" s="43" t="n">
        <f aca="false">G18/C18</f>
        <v>0.58145896777691</v>
      </c>
    </row>
    <row r="19" customFormat="false" ht="12.8" hidden="false" customHeight="false" outlineLevel="0" collapsed="false">
      <c r="A19" s="8" t="s">
        <v>6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customFormat="false" ht="12.8" hidden="false" customHeight="false" outlineLevel="0" collapsed="false">
      <c r="A20" s="8" t="s">
        <v>13</v>
      </c>
      <c r="B20" s="25" t="s">
        <v>78</v>
      </c>
      <c r="C20" s="44" t="n">
        <f aca="false">SUM(D20:G20)</f>
        <v>1.70287</v>
      </c>
      <c r="D20" s="45"/>
      <c r="E20" s="45"/>
      <c r="F20" s="46" t="n">
        <v>0.247377</v>
      </c>
      <c r="G20" s="47" t="n">
        <v>1.455493</v>
      </c>
      <c r="H20" s="48" t="n">
        <f aca="false">SUM(I20:L20)</f>
        <v>0.5115</v>
      </c>
      <c r="I20" s="45"/>
      <c r="J20" s="45"/>
      <c r="K20" s="49" t="n">
        <v>0.089</v>
      </c>
      <c r="L20" s="48" t="n">
        <v>0.4225</v>
      </c>
      <c r="M20" s="50" t="n">
        <f aca="false">IF(H20=0,0,C20/H20*1000)</f>
        <v>3329.16911045943</v>
      </c>
      <c r="N20" s="51" t="n">
        <f aca="false">O20+P20+Q20+R20</f>
        <v>1</v>
      </c>
      <c r="O20" s="51" t="n">
        <f aca="false">D20/C20</f>
        <v>0</v>
      </c>
      <c r="P20" s="51" t="n">
        <f aca="false">E20/C20</f>
        <v>0</v>
      </c>
      <c r="Q20" s="52" t="n">
        <f aca="false">F20/C20</f>
        <v>0.145270631345904</v>
      </c>
      <c r="R20" s="51" t="n">
        <f aca="false">G20/C20</f>
        <v>0.854729368654096</v>
      </c>
    </row>
    <row r="21" customFormat="false" ht="12.8" hidden="false" customHeight="false" outlineLevel="0" collapsed="false">
      <c r="A21" s="8" t="s">
        <v>79</v>
      </c>
      <c r="B21" s="25" t="s">
        <v>80</v>
      </c>
      <c r="C21" s="44" t="n">
        <f aca="false">SUM(D21:G21)</f>
        <v>0.016291</v>
      </c>
      <c r="D21" s="53"/>
      <c r="E21" s="53"/>
      <c r="F21" s="53" t="n">
        <v>0.016291</v>
      </c>
      <c r="G21" s="45"/>
      <c r="H21" s="49" t="n">
        <f aca="false">SUM(I21:L21)</f>
        <v>0.014</v>
      </c>
      <c r="I21" s="53"/>
      <c r="J21" s="53"/>
      <c r="K21" s="53" t="n">
        <v>0.014</v>
      </c>
      <c r="L21" s="45"/>
      <c r="M21" s="50" t="n">
        <f aca="false">IF(H21=0,0,C21/H21*1000)</f>
        <v>1163.64285714286</v>
      </c>
      <c r="N21" s="51" t="n">
        <f aca="false">O21+P21+Q21+R21</f>
        <v>1</v>
      </c>
      <c r="O21" s="51" t="n">
        <f aca="false">D21/C21</f>
        <v>0</v>
      </c>
      <c r="P21" s="51" t="n">
        <f aca="false">E21/C21</f>
        <v>0</v>
      </c>
      <c r="Q21" s="51" t="n">
        <f aca="false">F21/C21</f>
        <v>1</v>
      </c>
      <c r="R21" s="51" t="n">
        <f aca="false">G21/C21</f>
        <v>0</v>
      </c>
    </row>
    <row r="22" customFormat="false" ht="12.8" hidden="false" customHeight="false" outlineLevel="0" collapsed="false">
      <c r="A22" s="8" t="s">
        <v>81</v>
      </c>
      <c r="B22" s="25" t="s">
        <v>82</v>
      </c>
      <c r="C22" s="44" t="n">
        <f aca="false">SUM(D22:G22)</f>
        <v>0.003248</v>
      </c>
      <c r="D22" s="53"/>
      <c r="E22" s="53"/>
      <c r="F22" s="44"/>
      <c r="G22" s="44" t="n">
        <v>0.003248</v>
      </c>
      <c r="H22" s="49" t="n">
        <f aca="false">SUM(I22:L22)</f>
        <v>0.114</v>
      </c>
      <c r="I22" s="53"/>
      <c r="J22" s="53"/>
      <c r="K22" s="53" t="n">
        <v>0.08</v>
      </c>
      <c r="L22" s="49" t="n">
        <v>0.034</v>
      </c>
      <c r="M22" s="50" t="n">
        <f aca="false">IF(H22=0,0,C22/H22*1000)</f>
        <v>28.4912280701754</v>
      </c>
      <c r="N22" s="51" t="n">
        <f aca="false">O22+P22+Q22+R22</f>
        <v>1</v>
      </c>
      <c r="O22" s="51" t="n">
        <f aca="false">D22/C22</f>
        <v>0</v>
      </c>
      <c r="P22" s="51" t="n">
        <f aca="false">E22/C22</f>
        <v>0</v>
      </c>
      <c r="Q22" s="52" t="n">
        <f aca="false">F22/C22</f>
        <v>0</v>
      </c>
      <c r="R22" s="51" t="n">
        <f aca="false">G22/C22</f>
        <v>1</v>
      </c>
    </row>
    <row r="23" customFormat="false" ht="12.8" hidden="false" customHeight="false" outlineLevel="0" collapsed="false">
      <c r="A23" s="8" t="s">
        <v>83</v>
      </c>
      <c r="B23" s="25" t="s">
        <v>84</v>
      </c>
      <c r="C23" s="44" t="n">
        <f aca="false">SUM(D23:G23)</f>
        <v>0.002505</v>
      </c>
      <c r="D23" s="53"/>
      <c r="E23" s="53"/>
      <c r="F23" s="48" t="n">
        <v>0.002505</v>
      </c>
      <c r="G23" s="46"/>
      <c r="H23" s="54" t="n">
        <f aca="false">SUM(I23:L23)</f>
        <v>0.25</v>
      </c>
      <c r="I23" s="53"/>
      <c r="J23" s="53"/>
      <c r="K23" s="53" t="n">
        <v>0.25</v>
      </c>
      <c r="L23" s="45"/>
      <c r="M23" s="50" t="n">
        <f aca="false">IF(H23=0,0,C23/H23*1000)</f>
        <v>10.02</v>
      </c>
      <c r="N23" s="51" t="n">
        <f aca="false">O23+P23+Q23+R23</f>
        <v>1</v>
      </c>
      <c r="O23" s="51" t="n">
        <f aca="false">D23/C23</f>
        <v>0</v>
      </c>
      <c r="P23" s="51" t="n">
        <f aca="false">E23/C23</f>
        <v>0</v>
      </c>
      <c r="Q23" s="51" t="n">
        <f aca="false">F23/C23</f>
        <v>1</v>
      </c>
      <c r="R23" s="51" t="n">
        <f aca="false">G23/C23</f>
        <v>0</v>
      </c>
    </row>
    <row r="24" customFormat="false" ht="12.8" hidden="false" customHeight="false" outlineLevel="0" collapsed="false">
      <c r="A24" s="8" t="s">
        <v>85</v>
      </c>
      <c r="B24" s="25" t="s">
        <v>86</v>
      </c>
      <c r="C24" s="44" t="n">
        <f aca="false">SUM(D24:G24)</f>
        <v>0.3744</v>
      </c>
      <c r="D24" s="49"/>
      <c r="E24" s="49"/>
      <c r="F24" s="49" t="n">
        <v>0.3744</v>
      </c>
      <c r="G24" s="54"/>
      <c r="H24" s="45" t="n">
        <f aca="false">SUM(I24:L24)</f>
        <v>0.2</v>
      </c>
      <c r="I24" s="54"/>
      <c r="J24" s="54"/>
      <c r="K24" s="45" t="n">
        <v>0.2</v>
      </c>
      <c r="L24" s="54"/>
      <c r="M24" s="50" t="n">
        <f aca="false">IF(H24=0,0,C24/H24*1000)</f>
        <v>1872</v>
      </c>
      <c r="N24" s="51" t="n">
        <f aca="false">O24+P24+Q24+R24</f>
        <v>1</v>
      </c>
      <c r="O24" s="51" t="n">
        <f aca="false">D24/C24</f>
        <v>0</v>
      </c>
      <c r="P24" s="51" t="n">
        <f aca="false">E24/C24</f>
        <v>0</v>
      </c>
      <c r="Q24" s="51" t="n">
        <f aca="false">F24/C24</f>
        <v>1</v>
      </c>
      <c r="R24" s="51" t="n">
        <f aca="false">G24/C24</f>
        <v>0</v>
      </c>
    </row>
    <row r="25" customFormat="false" ht="12.8" hidden="false" customHeight="false" outlineLevel="0" collapsed="false">
      <c r="A25" s="8" t="s">
        <v>87</v>
      </c>
      <c r="B25" s="25" t="s">
        <v>88</v>
      </c>
      <c r="C25" s="44" t="n">
        <f aca="false">SUM(D25:G25)</f>
        <v>0.409446</v>
      </c>
      <c r="D25" s="53"/>
      <c r="E25" s="44" t="n">
        <v>0.409446</v>
      </c>
      <c r="F25" s="45"/>
      <c r="G25" s="45"/>
      <c r="H25" s="45" t="n">
        <f aca="false">SUM(I25:L25)</f>
        <v>1.4</v>
      </c>
      <c r="I25" s="53"/>
      <c r="J25" s="53" t="n">
        <v>1.4</v>
      </c>
      <c r="K25" s="53"/>
      <c r="L25" s="53"/>
      <c r="M25" s="50" t="n">
        <f aca="false">IF(H25=0,0,C25/H25*1000)</f>
        <v>292.461428571429</v>
      </c>
      <c r="N25" s="51" t="n">
        <f aca="false">O25+P25+Q25+R25</f>
        <v>1</v>
      </c>
      <c r="O25" s="51" t="n">
        <f aca="false">D25/C25</f>
        <v>0</v>
      </c>
      <c r="P25" s="51" t="n">
        <f aca="false">E25/C25</f>
        <v>1</v>
      </c>
      <c r="Q25" s="51" t="n">
        <f aca="false">F25/C25</f>
        <v>0</v>
      </c>
      <c r="R25" s="51" t="n">
        <f aca="false">G25/C25</f>
        <v>0</v>
      </c>
    </row>
    <row r="26" customFormat="false" ht="12.8" hidden="false" customHeight="false" outlineLevel="0" collapsed="false">
      <c r="A26" s="8"/>
      <c r="B26" s="35" t="s">
        <v>89</v>
      </c>
      <c r="C26" s="36" t="n">
        <f aca="false">SUM(D26:G26)</f>
        <v>2.50876</v>
      </c>
      <c r="D26" s="37"/>
      <c r="E26" s="36" t="n">
        <f aca="false">SUM(E20:E25)</f>
        <v>0.409446</v>
      </c>
      <c r="F26" s="36" t="n">
        <f aca="false">SUM(F20:F25)</f>
        <v>0.640573</v>
      </c>
      <c r="G26" s="36" t="n">
        <f aca="false">SUM(G20:G25)</f>
        <v>1.458741</v>
      </c>
      <c r="H26" s="38" t="n">
        <f aca="false">SUM(I26:L26)</f>
        <v>2.4895</v>
      </c>
      <c r="I26" s="38"/>
      <c r="J26" s="39" t="n">
        <f aca="false">SUM(J20:J25)</f>
        <v>1.4</v>
      </c>
      <c r="K26" s="37" t="n">
        <f aca="false">SUM(K20:K25)</f>
        <v>0.633</v>
      </c>
      <c r="L26" s="40" t="n">
        <f aca="false">SUM(L20:L25)</f>
        <v>0.4565</v>
      </c>
      <c r="M26" s="41" t="n">
        <f aca="false">IF(H26=0,0,C26/H26*1000)</f>
        <v>1007.73649327174</v>
      </c>
      <c r="N26" s="42" t="n">
        <f aca="false">O26+P26+Q26+R26</f>
        <v>1</v>
      </c>
      <c r="O26" s="43" t="n">
        <f aca="false">D26/C26</f>
        <v>0</v>
      </c>
      <c r="P26" s="43" t="n">
        <f aca="false">E26/C26</f>
        <v>0.163206524338717</v>
      </c>
      <c r="Q26" s="43" t="n">
        <f aca="false">F26/C26</f>
        <v>0.255334507884373</v>
      </c>
      <c r="R26" s="43" t="n">
        <f aca="false">G26/C26</f>
        <v>0.58145896777691</v>
      </c>
    </row>
    <row r="28" customFormat="false" ht="12.8" hidden="false" customHeight="true" outlineLevel="0" collapsed="false">
      <c r="B28" s="14" t="s">
        <v>45</v>
      </c>
      <c r="C28" s="14"/>
      <c r="D28" s="14"/>
      <c r="E28" s="14"/>
      <c r="F28" s="14"/>
      <c r="G28" s="14"/>
      <c r="H28" s="14"/>
      <c r="I28" s="15"/>
      <c r="J28" s="15"/>
      <c r="K28" s="15"/>
      <c r="L28" s="15"/>
      <c r="M28" s="15"/>
      <c r="N28" s="15"/>
      <c r="O28" s="15"/>
    </row>
    <row r="29" customFormat="false" ht="12.8" hidden="false" customHeight="false" outlineLevel="0" collapsed="false">
      <c r="B29" s="14"/>
      <c r="C29" s="14"/>
      <c r="D29" s="14"/>
      <c r="E29" s="14"/>
      <c r="F29" s="14"/>
      <c r="G29" s="14"/>
      <c r="H29" s="14"/>
      <c r="I29" s="15"/>
      <c r="J29" s="15"/>
      <c r="K29" s="15"/>
      <c r="L29" s="15"/>
      <c r="M29" s="15"/>
      <c r="N29" s="15"/>
      <c r="O29" s="15"/>
    </row>
    <row r="30" customFormat="false" ht="12.8" hidden="false" customHeight="false" outlineLevel="0" collapsed="false">
      <c r="B30" s="14" t="s">
        <v>46</v>
      </c>
      <c r="C30" s="14"/>
      <c r="D30" s="14"/>
      <c r="E30" s="14"/>
      <c r="F30" s="14"/>
      <c r="G30" s="14"/>
      <c r="H30" s="14"/>
      <c r="I30" s="15"/>
      <c r="J30" s="15"/>
      <c r="K30" s="15"/>
      <c r="L30" s="15"/>
      <c r="M30" s="15"/>
      <c r="N30" s="15"/>
      <c r="O30" s="15"/>
    </row>
  </sheetData>
  <mergeCells count="16">
    <mergeCell ref="A3:R3"/>
    <mergeCell ref="A4:R4"/>
    <mergeCell ref="C6:G6"/>
    <mergeCell ref="H6:L6"/>
    <mergeCell ref="N6:R6"/>
    <mergeCell ref="C7:G7"/>
    <mergeCell ref="H7:L7"/>
    <mergeCell ref="N7:R7"/>
    <mergeCell ref="C8:G8"/>
    <mergeCell ref="H8:L8"/>
    <mergeCell ref="N8:R8"/>
    <mergeCell ref="A11:R11"/>
    <mergeCell ref="A19:R19"/>
    <mergeCell ref="B28:H28"/>
    <mergeCell ref="B29:H29"/>
    <mergeCell ref="B30:H30"/>
  </mergeCells>
  <printOptions headings="false" gridLines="false" gridLinesSet="true" horizontalCentered="false" verticalCentered="false"/>
  <pageMargins left="0.7875" right="0.7875" top="0.275694444444444" bottom="0.78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3366FF"/>
    <pageSetUpPr fitToPage="true"/>
  </sheetPr>
  <dimension ref="A1:BO65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80" zoomScaleNormal="85" zoomScalePageLayoutView="80" workbookViewId="0">
      <selection pane="topLeft" activeCell="BO10" activeCellId="0" sqref="BO10"/>
    </sheetView>
  </sheetViews>
  <sheetFormatPr defaultRowHeight="12.8"/>
  <cols>
    <col collapsed="false" hidden="false" max="13" min="1" style="0" width="1.80681818181818"/>
    <col collapsed="false" hidden="false" max="14" min="14" style="0" width="0.301136363636364"/>
    <col collapsed="false" hidden="false" max="41" min="15" style="0" width="1.80681818181818"/>
    <col collapsed="false" hidden="false" max="42" min="42" style="0" width="4.21022727272727"/>
    <col collapsed="false" hidden="false" max="50" min="43" style="0" width="1.80681818181818"/>
    <col collapsed="false" hidden="false" max="51" min="51" style="0" width="2.40340909090909"/>
    <col collapsed="false" hidden="false" max="59" min="52" style="0" width="1.80681818181818"/>
    <col collapsed="false" hidden="false" max="60" min="60" style="0" width="2.55681818181818"/>
    <col collapsed="false" hidden="false" max="61" min="61" style="0" width="4.8125"/>
    <col collapsed="false" hidden="false" max="1025" min="62" style="0" width="1.80681818181818"/>
  </cols>
  <sheetData>
    <row r="1" customFormat="false" ht="12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2" t="s">
        <v>90</v>
      </c>
    </row>
    <row r="2" customFormat="false" ht="4.3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="4" customFormat="true" ht="15" hidden="false" customHeight="false" outlineLevel="0" collapsed="false">
      <c r="A3" s="55" t="s">
        <v>91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</row>
    <row r="4" customFormat="false" ht="12.8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2" t="s">
        <v>92</v>
      </c>
    </row>
    <row r="5" customFormat="false" ht="12.8" hidden="false" customHeight="false" outlineLevel="0" collapsed="false">
      <c r="A5" s="5" t="s">
        <v>3</v>
      </c>
      <c r="B5" s="5"/>
      <c r="C5" s="5"/>
      <c r="D5" s="5"/>
      <c r="E5" s="5" t="s">
        <v>93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 t="s">
        <v>94</v>
      </c>
      <c r="AR5" s="5"/>
      <c r="AS5" s="5"/>
      <c r="AT5" s="5"/>
      <c r="AU5" s="5"/>
      <c r="AV5" s="5"/>
      <c r="AW5" s="5"/>
      <c r="AX5" s="5"/>
      <c r="AY5" s="5"/>
      <c r="AZ5" s="5" t="s">
        <v>95</v>
      </c>
      <c r="BA5" s="5"/>
      <c r="BB5" s="5"/>
      <c r="BC5" s="5"/>
      <c r="BD5" s="5"/>
      <c r="BE5" s="5"/>
      <c r="BF5" s="5"/>
      <c r="BG5" s="5"/>
      <c r="BH5" s="5"/>
    </row>
    <row r="6" customFormat="false" ht="12.8" hidden="false" customHeight="false" outlineLevel="0" collapsed="false">
      <c r="A6" s="7" t="s">
        <v>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 t="s">
        <v>96</v>
      </c>
      <c r="AR6" s="7"/>
      <c r="AS6" s="7"/>
      <c r="AT6" s="7"/>
      <c r="AU6" s="7"/>
      <c r="AV6" s="7"/>
      <c r="AW6" s="7"/>
      <c r="AX6" s="7"/>
      <c r="AY6" s="7"/>
      <c r="AZ6" s="7" t="s">
        <v>97</v>
      </c>
      <c r="BA6" s="7"/>
      <c r="BB6" s="7"/>
      <c r="BC6" s="7"/>
      <c r="BD6" s="7"/>
      <c r="BE6" s="7"/>
      <c r="BF6" s="7"/>
      <c r="BG6" s="7"/>
      <c r="BH6" s="7"/>
    </row>
    <row r="7" customFormat="false" ht="12.8" hidden="false" customHeight="false" outlineLevel="0" collapsed="false">
      <c r="A7" s="6" t="n">
        <v>1</v>
      </c>
      <c r="B7" s="6"/>
      <c r="C7" s="6"/>
      <c r="D7" s="6"/>
      <c r="E7" s="6" t="n">
        <v>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 t="n">
        <v>3</v>
      </c>
      <c r="AR7" s="6"/>
      <c r="AS7" s="6"/>
      <c r="AT7" s="6"/>
      <c r="AU7" s="6"/>
      <c r="AV7" s="6"/>
      <c r="AW7" s="6"/>
      <c r="AX7" s="6"/>
      <c r="AY7" s="6"/>
      <c r="AZ7" s="6" t="n">
        <v>4</v>
      </c>
      <c r="BA7" s="6"/>
      <c r="BB7" s="6"/>
      <c r="BC7" s="6"/>
      <c r="BD7" s="6"/>
      <c r="BE7" s="6"/>
      <c r="BF7" s="6"/>
      <c r="BG7" s="6"/>
      <c r="BH7" s="6"/>
    </row>
    <row r="8" customFormat="false" ht="12.8" hidden="false" customHeight="false" outlineLevel="0" collapsed="false">
      <c r="A8" s="8" t="s">
        <v>13</v>
      </c>
      <c r="B8" s="8"/>
      <c r="C8" s="8"/>
      <c r="D8" s="8"/>
      <c r="E8" s="18" t="s">
        <v>98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3" t="n">
        <v>94.29</v>
      </c>
      <c r="AR8" s="13"/>
      <c r="AS8" s="13"/>
      <c r="AT8" s="13"/>
      <c r="AU8" s="13"/>
      <c r="AV8" s="13"/>
      <c r="AW8" s="13"/>
      <c r="AX8" s="13"/>
      <c r="AY8" s="13"/>
      <c r="AZ8" s="13" t="n">
        <f aca="false">AQ8*1.071</f>
        <v>100.98459</v>
      </c>
      <c r="BA8" s="13"/>
      <c r="BB8" s="13"/>
      <c r="BC8" s="13"/>
      <c r="BD8" s="13"/>
      <c r="BE8" s="13"/>
      <c r="BF8" s="13"/>
      <c r="BG8" s="13"/>
      <c r="BH8" s="13"/>
    </row>
    <row r="9" customFormat="false" ht="12.8" hidden="false" customHeight="false" outlineLevel="0" collapsed="false">
      <c r="A9" s="16" t="s">
        <v>26</v>
      </c>
      <c r="B9" s="16"/>
      <c r="C9" s="16"/>
      <c r="D9" s="16"/>
      <c r="E9" s="9" t="s">
        <v>99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56" t="n">
        <v>91.05</v>
      </c>
      <c r="AR9" s="56"/>
      <c r="AS9" s="56"/>
      <c r="AT9" s="56"/>
      <c r="AU9" s="56"/>
      <c r="AV9" s="56"/>
      <c r="AW9" s="56"/>
      <c r="AX9" s="56"/>
      <c r="AY9" s="56"/>
      <c r="AZ9" s="56" t="n">
        <f aca="false">AQ9*1.071</f>
        <v>97.51455</v>
      </c>
      <c r="BA9" s="56"/>
      <c r="BB9" s="56"/>
      <c r="BC9" s="56"/>
      <c r="BD9" s="56"/>
      <c r="BE9" s="56"/>
      <c r="BF9" s="56"/>
      <c r="BG9" s="56"/>
      <c r="BH9" s="56"/>
    </row>
    <row r="10" customFormat="false" ht="12.8" hidden="false" customHeight="false" outlineLevel="0" collapsed="false">
      <c r="A10" s="8"/>
      <c r="B10" s="8"/>
      <c r="C10" s="8"/>
      <c r="D10" s="8"/>
      <c r="E10" s="9" t="s">
        <v>100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13" t="n">
        <f aca="false">AQ9</f>
        <v>91.05</v>
      </c>
      <c r="AR10" s="13"/>
      <c r="AS10" s="13"/>
      <c r="AT10" s="13"/>
      <c r="AU10" s="13"/>
      <c r="AV10" s="13"/>
      <c r="AW10" s="13"/>
      <c r="AX10" s="13"/>
      <c r="AY10" s="13"/>
      <c r="AZ10" s="13" t="n">
        <f aca="false">AQ10*1.071</f>
        <v>97.51455</v>
      </c>
      <c r="BA10" s="13"/>
      <c r="BB10" s="13"/>
      <c r="BC10" s="13"/>
      <c r="BD10" s="13"/>
      <c r="BE10" s="13"/>
      <c r="BF10" s="13"/>
      <c r="BG10" s="13"/>
      <c r="BH10" s="13"/>
      <c r="BO10" s="57"/>
    </row>
    <row r="11" customFormat="false" ht="12.8" hidden="false" customHeight="false" outlineLevel="0" collapsed="false">
      <c r="A11" s="8" t="s">
        <v>29</v>
      </c>
      <c r="B11" s="8"/>
      <c r="C11" s="8"/>
      <c r="D11" s="8"/>
      <c r="E11" s="9" t="s">
        <v>101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13" t="n">
        <f aca="false">8.81+149.21+0.31</f>
        <v>158.33</v>
      </c>
      <c r="AR11" s="13"/>
      <c r="AS11" s="13"/>
      <c r="AT11" s="13"/>
      <c r="AU11" s="13"/>
      <c r="AV11" s="13"/>
      <c r="AW11" s="13"/>
      <c r="AX11" s="13"/>
      <c r="AY11" s="13"/>
      <c r="AZ11" s="13" t="n">
        <f aca="false">AQ11*1.071</f>
        <v>169.57143</v>
      </c>
      <c r="BA11" s="13"/>
      <c r="BB11" s="13"/>
      <c r="BC11" s="13"/>
      <c r="BD11" s="13"/>
      <c r="BE11" s="13"/>
      <c r="BF11" s="13"/>
      <c r="BG11" s="13"/>
      <c r="BH11" s="13"/>
    </row>
    <row r="12" customFormat="false" ht="12.8" hidden="false" customHeight="false" outlineLevel="0" collapsed="false">
      <c r="A12" s="8"/>
      <c r="B12" s="8"/>
      <c r="C12" s="8"/>
      <c r="D12" s="8"/>
      <c r="E12" s="18" t="s">
        <v>100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3" t="n">
        <f aca="false">AQ11</f>
        <v>158.33</v>
      </c>
      <c r="AR12" s="13"/>
      <c r="AS12" s="13"/>
      <c r="AT12" s="13"/>
      <c r="AU12" s="13"/>
      <c r="AV12" s="13"/>
      <c r="AW12" s="13"/>
      <c r="AX12" s="13"/>
      <c r="AY12" s="13"/>
      <c r="AZ12" s="13" t="n">
        <f aca="false">AQ12*1.071</f>
        <v>169.57143</v>
      </c>
      <c r="BA12" s="13"/>
      <c r="BB12" s="13"/>
      <c r="BC12" s="13"/>
      <c r="BD12" s="13"/>
      <c r="BE12" s="13"/>
      <c r="BF12" s="13"/>
      <c r="BG12" s="13"/>
      <c r="BH12" s="13"/>
    </row>
    <row r="13" customFormat="false" ht="12.8" hidden="false" customHeight="false" outlineLevel="0" collapsed="false">
      <c r="A13" s="8" t="s">
        <v>32</v>
      </c>
      <c r="B13" s="8"/>
      <c r="C13" s="8"/>
      <c r="D13" s="8"/>
      <c r="E13" s="9" t="s">
        <v>102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13" t="n">
        <v>77.02</v>
      </c>
      <c r="AR13" s="13"/>
      <c r="AS13" s="13"/>
      <c r="AT13" s="13"/>
      <c r="AU13" s="13"/>
      <c r="AV13" s="13"/>
      <c r="AW13" s="13"/>
      <c r="AX13" s="13"/>
      <c r="AY13" s="13"/>
      <c r="AZ13" s="13" t="n">
        <f aca="false">AQ13*1.071</f>
        <v>82.48842</v>
      </c>
      <c r="BA13" s="13"/>
      <c r="BB13" s="13"/>
      <c r="BC13" s="13"/>
      <c r="BD13" s="13"/>
      <c r="BE13" s="13"/>
      <c r="BF13" s="13"/>
      <c r="BG13" s="13"/>
      <c r="BH13" s="13"/>
    </row>
    <row r="14" customFormat="false" ht="12.8" hidden="false" customHeight="false" outlineLevel="0" collapsed="false">
      <c r="A14" s="8" t="s">
        <v>103</v>
      </c>
      <c r="B14" s="8"/>
      <c r="C14" s="8"/>
      <c r="D14" s="8"/>
      <c r="E14" s="11" t="s">
        <v>104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3" t="n">
        <f aca="false">AQ17+AQ15</f>
        <v>169.63</v>
      </c>
      <c r="AR14" s="13"/>
      <c r="AS14" s="13"/>
      <c r="AT14" s="13"/>
      <c r="AU14" s="13"/>
      <c r="AV14" s="13"/>
      <c r="AW14" s="13"/>
      <c r="AX14" s="13"/>
      <c r="AY14" s="13"/>
      <c r="AZ14" s="13" t="n">
        <f aca="false">AQ14*1.071</f>
        <v>181.67373</v>
      </c>
      <c r="BA14" s="13"/>
      <c r="BB14" s="13"/>
      <c r="BC14" s="13"/>
      <c r="BD14" s="13"/>
      <c r="BE14" s="13"/>
      <c r="BF14" s="13"/>
      <c r="BG14" s="13"/>
      <c r="BH14" s="13"/>
    </row>
    <row r="15" customFormat="false" ht="12.8" hidden="false" customHeight="false" outlineLevel="0" collapsed="false">
      <c r="A15" s="20" t="s">
        <v>105</v>
      </c>
      <c r="B15" s="20"/>
      <c r="C15" s="20"/>
      <c r="D15" s="20"/>
      <c r="E15" s="11" t="s">
        <v>106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58"/>
      <c r="AR15" s="58"/>
      <c r="AS15" s="58"/>
      <c r="AT15" s="58"/>
      <c r="AU15" s="58"/>
      <c r="AV15" s="58"/>
      <c r="AW15" s="58"/>
      <c r="AX15" s="58"/>
      <c r="AY15" s="58"/>
      <c r="AZ15" s="13"/>
      <c r="BA15" s="13"/>
      <c r="BB15" s="13"/>
      <c r="BC15" s="13"/>
      <c r="BD15" s="13"/>
      <c r="BE15" s="13"/>
      <c r="BF15" s="13"/>
      <c r="BG15" s="13"/>
      <c r="BH15" s="13"/>
    </row>
    <row r="16" customFormat="false" ht="12.8" hidden="false" customHeight="false" outlineLevel="0" collapsed="false">
      <c r="A16" s="20"/>
      <c r="B16" s="20"/>
      <c r="C16" s="20"/>
      <c r="D16" s="20"/>
      <c r="E16" s="12" t="s">
        <v>107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58"/>
      <c r="AR16" s="58"/>
      <c r="AS16" s="58"/>
      <c r="AT16" s="58"/>
      <c r="AU16" s="58"/>
      <c r="AV16" s="58"/>
      <c r="AW16" s="58"/>
      <c r="AX16" s="58"/>
      <c r="AY16" s="58"/>
      <c r="AZ16" s="13"/>
      <c r="BA16" s="13"/>
      <c r="BB16" s="13"/>
      <c r="BC16" s="13"/>
      <c r="BD16" s="13"/>
      <c r="BE16" s="13"/>
      <c r="BF16" s="13"/>
      <c r="BG16" s="13"/>
      <c r="BH16" s="13"/>
    </row>
    <row r="17" customFormat="false" ht="12.8" hidden="false" customHeight="false" outlineLevel="0" collapsed="false">
      <c r="A17" s="8" t="s">
        <v>108</v>
      </c>
      <c r="B17" s="8"/>
      <c r="C17" s="8"/>
      <c r="D17" s="8"/>
      <c r="E17" s="12" t="s">
        <v>109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3" t="n">
        <v>169.63</v>
      </c>
      <c r="AR17" s="13"/>
      <c r="AS17" s="13"/>
      <c r="AT17" s="13"/>
      <c r="AU17" s="13"/>
      <c r="AV17" s="13"/>
      <c r="AW17" s="13"/>
      <c r="AX17" s="13"/>
      <c r="AY17" s="13"/>
      <c r="AZ17" s="13" t="n">
        <f aca="false">AQ17*1.071</f>
        <v>181.67373</v>
      </c>
      <c r="BA17" s="13"/>
      <c r="BB17" s="13"/>
      <c r="BC17" s="13"/>
      <c r="BD17" s="13"/>
      <c r="BE17" s="13"/>
      <c r="BF17" s="13"/>
      <c r="BG17" s="13"/>
      <c r="BH17" s="13"/>
    </row>
    <row r="18" customFormat="false" ht="12.8" hidden="false" customHeight="false" outlineLevel="0" collapsed="false">
      <c r="A18" s="8" t="s">
        <v>110</v>
      </c>
      <c r="B18" s="8"/>
      <c r="C18" s="8"/>
      <c r="D18" s="8"/>
      <c r="E18" s="9" t="s">
        <v>111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13" t="n">
        <v>2651.19</v>
      </c>
      <c r="AR18" s="13"/>
      <c r="AS18" s="13"/>
      <c r="AT18" s="13"/>
      <c r="AU18" s="13"/>
      <c r="AV18" s="13"/>
      <c r="AW18" s="13"/>
      <c r="AX18" s="13"/>
      <c r="AY18" s="13"/>
      <c r="AZ18" s="13" t="n">
        <f aca="false">AQ18*1.071</f>
        <v>2839.42449</v>
      </c>
      <c r="BA18" s="13"/>
      <c r="BB18" s="13"/>
      <c r="BC18" s="13"/>
      <c r="BD18" s="13"/>
      <c r="BE18" s="13"/>
      <c r="BF18" s="13"/>
      <c r="BG18" s="13"/>
      <c r="BH18" s="13"/>
    </row>
    <row r="19" customFormat="false" ht="12.8" hidden="false" customHeight="false" outlineLevel="0" collapsed="false">
      <c r="A19" s="8"/>
      <c r="B19" s="8"/>
      <c r="C19" s="8"/>
      <c r="D19" s="8"/>
      <c r="E19" s="9" t="s">
        <v>100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13"/>
      <c r="AR19" s="13"/>
      <c r="AS19" s="13"/>
      <c r="AT19" s="13"/>
      <c r="AU19" s="13"/>
      <c r="AV19" s="13"/>
      <c r="AW19" s="13"/>
      <c r="AX19" s="13"/>
      <c r="AY19" s="13"/>
      <c r="AZ19" s="13" t="n">
        <f aca="false">AQ19*1.071</f>
        <v>0</v>
      </c>
      <c r="BA19" s="13"/>
      <c r="BB19" s="13"/>
      <c r="BC19" s="13"/>
      <c r="BD19" s="13"/>
      <c r="BE19" s="13"/>
      <c r="BF19" s="13"/>
      <c r="BG19" s="13"/>
      <c r="BH19" s="13"/>
    </row>
    <row r="20" customFormat="false" ht="12.8" hidden="false" customHeight="false" outlineLevel="0" collapsed="false">
      <c r="A20" s="8" t="s">
        <v>112</v>
      </c>
      <c r="B20" s="8"/>
      <c r="C20" s="8"/>
      <c r="D20" s="8"/>
      <c r="E20" s="9" t="s">
        <v>113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13" t="n">
        <v>833.68</v>
      </c>
      <c r="AR20" s="13"/>
      <c r="AS20" s="13"/>
      <c r="AT20" s="13"/>
      <c r="AU20" s="13"/>
      <c r="AV20" s="13"/>
      <c r="AW20" s="13"/>
      <c r="AX20" s="13"/>
      <c r="AY20" s="13"/>
      <c r="AZ20" s="13" t="n">
        <f aca="false">AQ20*1.071</f>
        <v>892.87128</v>
      </c>
      <c r="BA20" s="13"/>
      <c r="BB20" s="13"/>
      <c r="BC20" s="13"/>
      <c r="BD20" s="13"/>
      <c r="BE20" s="13"/>
      <c r="BF20" s="13"/>
      <c r="BG20" s="13"/>
      <c r="BH20" s="13"/>
    </row>
    <row r="21" customFormat="false" ht="12.8" hidden="false" customHeight="false" outlineLevel="0" collapsed="false">
      <c r="A21" s="8"/>
      <c r="B21" s="8"/>
      <c r="C21" s="8"/>
      <c r="D21" s="8"/>
      <c r="E21" s="9" t="s">
        <v>100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13"/>
      <c r="AR21" s="13"/>
      <c r="AS21" s="13"/>
      <c r="AT21" s="13"/>
      <c r="AU21" s="13"/>
      <c r="AV21" s="13"/>
      <c r="AW21" s="13"/>
      <c r="AX21" s="13"/>
      <c r="AY21" s="13"/>
      <c r="AZ21" s="13" t="n">
        <f aca="false">AQ21*1.071</f>
        <v>0</v>
      </c>
      <c r="BA21" s="13"/>
      <c r="BB21" s="13"/>
      <c r="BC21" s="13"/>
      <c r="BD21" s="13"/>
      <c r="BE21" s="13"/>
      <c r="BF21" s="13"/>
      <c r="BG21" s="13"/>
      <c r="BH21" s="13"/>
    </row>
    <row r="22" customFormat="false" ht="12.8" hidden="false" customHeight="false" outlineLevel="0" collapsed="false">
      <c r="A22" s="8" t="s">
        <v>114</v>
      </c>
      <c r="B22" s="8"/>
      <c r="C22" s="8"/>
      <c r="D22" s="8"/>
      <c r="E22" s="9" t="s">
        <v>115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13" t="n">
        <f aca="false">231.27+2.19</f>
        <v>233.46</v>
      </c>
      <c r="AR22" s="13"/>
      <c r="AS22" s="13"/>
      <c r="AT22" s="13"/>
      <c r="AU22" s="13"/>
      <c r="AV22" s="13"/>
      <c r="AW22" s="13"/>
      <c r="AX22" s="13"/>
      <c r="AY22" s="13"/>
      <c r="AZ22" s="13" t="n">
        <f aca="false">AQ22*1.071</f>
        <v>250.03566</v>
      </c>
      <c r="BA22" s="13"/>
      <c r="BB22" s="13"/>
      <c r="BC22" s="13"/>
      <c r="BD22" s="13"/>
      <c r="BE22" s="13"/>
      <c r="BF22" s="13"/>
      <c r="BG22" s="13"/>
      <c r="BH22" s="13"/>
    </row>
    <row r="23" customFormat="false" ht="12.8" hidden="false" customHeight="false" outlineLevel="0" collapsed="false">
      <c r="A23" s="8" t="s">
        <v>116</v>
      </c>
      <c r="B23" s="8"/>
      <c r="C23" s="8"/>
      <c r="D23" s="8"/>
      <c r="E23" s="9" t="s">
        <v>117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13" t="n">
        <f aca="false">AQ24+AQ25+AQ26+AQ27+AQ32+AQ33+AQ34+AQ38</f>
        <v>99.9</v>
      </c>
      <c r="AR23" s="13"/>
      <c r="AS23" s="13"/>
      <c r="AT23" s="13"/>
      <c r="AU23" s="13"/>
      <c r="AV23" s="13"/>
      <c r="AW23" s="13"/>
      <c r="AX23" s="13"/>
      <c r="AY23" s="13"/>
      <c r="AZ23" s="13" t="n">
        <f aca="false">AQ23*1.071</f>
        <v>106.9929</v>
      </c>
      <c r="BA23" s="13"/>
      <c r="BB23" s="13"/>
      <c r="BC23" s="13"/>
      <c r="BD23" s="13"/>
      <c r="BE23" s="13"/>
      <c r="BF23" s="13"/>
      <c r="BG23" s="13"/>
      <c r="BH23" s="13"/>
    </row>
    <row r="24" customFormat="false" ht="12.8" hidden="false" customHeight="false" outlineLevel="0" collapsed="false">
      <c r="A24" s="8" t="s">
        <v>118</v>
      </c>
      <c r="B24" s="8"/>
      <c r="C24" s="8"/>
      <c r="D24" s="8"/>
      <c r="E24" s="9" t="s">
        <v>119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13"/>
      <c r="AR24" s="13"/>
      <c r="AS24" s="13"/>
      <c r="AT24" s="13"/>
      <c r="AU24" s="13"/>
      <c r="AV24" s="13"/>
      <c r="AW24" s="13"/>
      <c r="AX24" s="13"/>
      <c r="AY24" s="13"/>
      <c r="AZ24" s="23"/>
      <c r="BA24" s="23"/>
      <c r="BB24" s="23"/>
      <c r="BC24" s="23"/>
      <c r="BD24" s="23"/>
      <c r="BE24" s="23"/>
      <c r="BF24" s="23"/>
      <c r="BG24" s="23"/>
      <c r="BH24" s="23"/>
    </row>
    <row r="25" customFormat="false" ht="12.8" hidden="false" customHeight="false" outlineLevel="0" collapsed="false">
      <c r="A25" s="8" t="s">
        <v>120</v>
      </c>
      <c r="B25" s="8"/>
      <c r="C25" s="8"/>
      <c r="D25" s="8"/>
      <c r="E25" s="9" t="s">
        <v>121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13" t="n">
        <v>4.01</v>
      </c>
      <c r="AR25" s="13"/>
      <c r="AS25" s="13"/>
      <c r="AT25" s="13"/>
      <c r="AU25" s="13"/>
      <c r="AV25" s="13"/>
      <c r="AW25" s="13"/>
      <c r="AX25" s="13"/>
      <c r="AY25" s="13"/>
      <c r="AZ25" s="13" t="n">
        <f aca="false">AQ25*1.071</f>
        <v>4.29471</v>
      </c>
      <c r="BA25" s="13"/>
      <c r="BB25" s="13"/>
      <c r="BC25" s="13"/>
      <c r="BD25" s="13"/>
      <c r="BE25" s="13"/>
      <c r="BF25" s="13"/>
      <c r="BG25" s="13"/>
      <c r="BH25" s="13"/>
    </row>
    <row r="26" customFormat="false" ht="12.8" hidden="false" customHeight="false" outlineLevel="0" collapsed="false">
      <c r="A26" s="8" t="s">
        <v>122</v>
      </c>
      <c r="B26" s="8"/>
      <c r="C26" s="8"/>
      <c r="D26" s="8"/>
      <c r="E26" s="11" t="s">
        <v>123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3" t="n">
        <v>0.01</v>
      </c>
      <c r="AR26" s="13"/>
      <c r="AS26" s="13"/>
      <c r="AT26" s="13"/>
      <c r="AU26" s="13"/>
      <c r="AV26" s="13"/>
      <c r="AW26" s="13"/>
      <c r="AX26" s="13"/>
      <c r="AY26" s="13"/>
      <c r="AZ26" s="13" t="n">
        <f aca="false">AQ26*1.071</f>
        <v>0.01071</v>
      </c>
      <c r="BA26" s="13"/>
      <c r="BB26" s="13"/>
      <c r="BC26" s="13"/>
      <c r="BD26" s="13"/>
      <c r="BE26" s="13"/>
      <c r="BF26" s="13"/>
      <c r="BG26" s="13"/>
      <c r="BH26" s="13"/>
    </row>
    <row r="27" customFormat="false" ht="12.8" hidden="false" customHeight="false" outlineLevel="0" collapsed="false">
      <c r="A27" s="8" t="s">
        <v>124</v>
      </c>
      <c r="B27" s="8"/>
      <c r="C27" s="8"/>
      <c r="D27" s="8"/>
      <c r="E27" s="11" t="s">
        <v>125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customFormat="false" ht="12.8" hidden="false" customHeight="false" outlineLevel="0" collapsed="false">
      <c r="A28" s="8"/>
      <c r="B28" s="8"/>
      <c r="C28" s="8"/>
      <c r="D28" s="8"/>
      <c r="E28" s="18" t="s">
        <v>126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customFormat="false" ht="12.8" hidden="false" customHeight="false" outlineLevel="0" collapsed="false">
      <c r="A29" s="8"/>
      <c r="B29" s="8"/>
      <c r="C29" s="8"/>
      <c r="D29" s="8"/>
      <c r="E29" s="18" t="s">
        <v>127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customFormat="false" ht="12.8" hidden="false" customHeight="false" outlineLevel="0" collapsed="false">
      <c r="A30" s="8"/>
      <c r="B30" s="8"/>
      <c r="C30" s="8"/>
      <c r="D30" s="8"/>
      <c r="E30" s="18" t="s">
        <v>128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customFormat="false" ht="12.8" hidden="false" customHeight="false" outlineLevel="0" collapsed="false">
      <c r="A31" s="8"/>
      <c r="B31" s="8"/>
      <c r="C31" s="8"/>
      <c r="D31" s="8"/>
      <c r="E31" s="12" t="s">
        <v>129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customFormat="false" ht="12.8" hidden="false" customHeight="false" outlineLevel="0" collapsed="false">
      <c r="A32" s="8" t="s">
        <v>130</v>
      </c>
      <c r="B32" s="8"/>
      <c r="C32" s="8"/>
      <c r="D32" s="8"/>
      <c r="E32" s="12" t="s">
        <v>131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customFormat="false" ht="12.8" hidden="false" customHeight="false" outlineLevel="0" collapsed="false">
      <c r="A33" s="8" t="s">
        <v>132</v>
      </c>
      <c r="B33" s="8"/>
      <c r="C33" s="8"/>
      <c r="D33" s="8"/>
      <c r="E33" s="18" t="s">
        <v>133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customFormat="false" ht="12.8" hidden="false" customHeight="false" outlineLevel="0" collapsed="false">
      <c r="A34" s="20" t="s">
        <v>134</v>
      </c>
      <c r="B34" s="20"/>
      <c r="C34" s="20"/>
      <c r="D34" s="20"/>
      <c r="E34" s="11" t="s">
        <v>135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58" t="n">
        <f aca="false">13.32+0.76</f>
        <v>14.08</v>
      </c>
      <c r="AR34" s="58"/>
      <c r="AS34" s="58"/>
      <c r="AT34" s="58"/>
      <c r="AU34" s="58"/>
      <c r="AV34" s="58"/>
      <c r="AW34" s="58"/>
      <c r="AX34" s="58"/>
      <c r="AY34" s="58"/>
      <c r="AZ34" s="13" t="n">
        <f aca="false">AQ34*1.071</f>
        <v>15.07968</v>
      </c>
      <c r="BA34" s="13"/>
      <c r="BB34" s="13"/>
      <c r="BC34" s="13"/>
      <c r="BD34" s="13"/>
      <c r="BE34" s="13"/>
      <c r="BF34" s="13"/>
      <c r="BG34" s="13"/>
      <c r="BH34" s="13"/>
    </row>
    <row r="35" customFormat="false" ht="12.8" hidden="false" customHeight="false" outlineLevel="0" collapsed="false">
      <c r="A35" s="20"/>
      <c r="B35" s="20"/>
      <c r="C35" s="20"/>
      <c r="D35" s="20"/>
      <c r="E35" s="12" t="s">
        <v>136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58"/>
      <c r="AR35" s="58"/>
      <c r="AS35" s="58"/>
      <c r="AT35" s="58"/>
      <c r="AU35" s="58"/>
      <c r="AV35" s="58"/>
      <c r="AW35" s="58"/>
      <c r="AX35" s="58"/>
      <c r="AY35" s="58"/>
      <c r="AZ35" s="13"/>
      <c r="BA35" s="13"/>
      <c r="BB35" s="13"/>
      <c r="BC35" s="13"/>
      <c r="BD35" s="13"/>
      <c r="BE35" s="13"/>
      <c r="BF35" s="13"/>
      <c r="BG35" s="13"/>
      <c r="BH35" s="13"/>
    </row>
    <row r="36" customFormat="false" ht="12.8" hidden="false" customHeight="false" outlineLevel="0" collapsed="false">
      <c r="A36" s="8" t="s">
        <v>137</v>
      </c>
      <c r="B36" s="8"/>
      <c r="C36" s="8"/>
      <c r="D36" s="8"/>
      <c r="E36" s="12" t="s">
        <v>138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customFormat="false" ht="12.8" hidden="false" customHeight="false" outlineLevel="0" collapsed="false">
      <c r="A37" s="8" t="s">
        <v>139</v>
      </c>
      <c r="B37" s="8"/>
      <c r="C37" s="8"/>
      <c r="D37" s="8"/>
      <c r="E37" s="18" t="s">
        <v>140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customFormat="false" ht="12.8" hidden="false" customHeight="false" outlineLevel="0" collapsed="false">
      <c r="A38" s="20" t="s">
        <v>141</v>
      </c>
      <c r="B38" s="20"/>
      <c r="C38" s="20"/>
      <c r="D38" s="20"/>
      <c r="E38" s="11" t="s">
        <v>142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58" t="n">
        <f aca="false">4.79+19.91+1.79+0.25+5.24+28.35+0.12+0.87+6.27+0.35+0.14+1.72+0.24+5.38+0.02+6.36</f>
        <v>81.8</v>
      </c>
      <c r="AR38" s="58"/>
      <c r="AS38" s="58"/>
      <c r="AT38" s="58"/>
      <c r="AU38" s="58"/>
      <c r="AV38" s="58"/>
      <c r="AW38" s="58"/>
      <c r="AX38" s="58"/>
      <c r="AY38" s="58"/>
      <c r="AZ38" s="13" t="n">
        <f aca="false">AQ38*1.071</f>
        <v>87.6078</v>
      </c>
      <c r="BA38" s="13"/>
      <c r="BB38" s="13"/>
      <c r="BC38" s="13"/>
      <c r="BD38" s="13"/>
      <c r="BE38" s="13"/>
      <c r="BF38" s="13"/>
      <c r="BG38" s="13"/>
      <c r="BH38" s="13"/>
    </row>
    <row r="39" customFormat="false" ht="12.8" hidden="false" customHeight="false" outlineLevel="0" collapsed="false">
      <c r="A39" s="20"/>
      <c r="B39" s="20"/>
      <c r="C39" s="20"/>
      <c r="D39" s="20"/>
      <c r="E39" s="12" t="s">
        <v>143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58"/>
      <c r="AR39" s="58"/>
      <c r="AS39" s="58"/>
      <c r="AT39" s="58"/>
      <c r="AU39" s="58"/>
      <c r="AV39" s="58"/>
      <c r="AW39" s="58"/>
      <c r="AX39" s="58"/>
      <c r="AY39" s="58"/>
      <c r="AZ39" s="13"/>
      <c r="BA39" s="13"/>
      <c r="BB39" s="13"/>
      <c r="BC39" s="13"/>
      <c r="BD39" s="13"/>
      <c r="BE39" s="13"/>
      <c r="BF39" s="13"/>
      <c r="BG39" s="13"/>
      <c r="BH39" s="13"/>
    </row>
    <row r="40" customFormat="false" ht="12.8" hidden="false" customHeight="false" outlineLevel="0" collapsed="false">
      <c r="A40" s="8"/>
      <c r="B40" s="8"/>
      <c r="C40" s="8"/>
      <c r="D40" s="8"/>
      <c r="E40" s="12" t="s">
        <v>35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customFormat="false" ht="12.8" hidden="false" customHeight="false" outlineLevel="0" collapsed="false">
      <c r="A41" s="8" t="s">
        <v>144</v>
      </c>
      <c r="B41" s="8"/>
      <c r="C41" s="8"/>
      <c r="D41" s="8"/>
      <c r="E41" s="12" t="s">
        <v>145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customFormat="false" ht="12.8" hidden="false" customHeight="false" outlineLevel="0" collapsed="false">
      <c r="A42" s="8" t="s">
        <v>146</v>
      </c>
      <c r="B42" s="8"/>
      <c r="C42" s="8"/>
      <c r="D42" s="8"/>
      <c r="E42" s="12" t="s">
        <v>147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3" t="n">
        <f aca="false">AQ8+AQ9+AQ11+AQ13+AQ14+AQ18+AQ20+AQ22+AQ23</f>
        <v>4408.55</v>
      </c>
      <c r="AR42" s="13"/>
      <c r="AS42" s="13"/>
      <c r="AT42" s="13"/>
      <c r="AU42" s="13"/>
      <c r="AV42" s="13"/>
      <c r="AW42" s="13"/>
      <c r="AX42" s="13"/>
      <c r="AY42" s="13"/>
      <c r="AZ42" s="13" t="n">
        <f aca="false">AZ8+AZ9+AZ11+AZ13+AZ14+AZ18+AZ20+AZ22+AZ23</f>
        <v>4721.55705</v>
      </c>
      <c r="BA42" s="13"/>
      <c r="BB42" s="13"/>
      <c r="BC42" s="13"/>
      <c r="BD42" s="13"/>
      <c r="BE42" s="13"/>
      <c r="BF42" s="13"/>
      <c r="BG42" s="13"/>
      <c r="BH42" s="13"/>
    </row>
    <row r="43" customFormat="false" ht="12.8" hidden="false" customHeight="false" outlineLevel="0" collapsed="false">
      <c r="A43" s="8"/>
      <c r="B43" s="8"/>
      <c r="C43" s="8"/>
      <c r="D43" s="8"/>
      <c r="E43" s="12" t="s">
        <v>100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3" t="n">
        <f aca="false">AQ10+AQ19+AQ21+AQ12</f>
        <v>249.38</v>
      </c>
      <c r="AR43" s="13" t="n">
        <f aca="false">AR10+AR19+AR21+AR12</f>
        <v>0</v>
      </c>
      <c r="AS43" s="13" t="n">
        <f aca="false">AS10+AS19+AS21+AS12</f>
        <v>0</v>
      </c>
      <c r="AT43" s="13" t="n">
        <f aca="false">AT10+AT19+AT21+AT12</f>
        <v>0</v>
      </c>
      <c r="AU43" s="13" t="n">
        <f aca="false">AU10+AU19+AU21+AU12</f>
        <v>0</v>
      </c>
      <c r="AV43" s="13" t="n">
        <f aca="false">AV10+AV19+AV21+AV12</f>
        <v>0</v>
      </c>
      <c r="AW43" s="13" t="n">
        <f aca="false">AW10+AW19+AW21+AW12</f>
        <v>0</v>
      </c>
      <c r="AX43" s="13" t="n">
        <f aca="false">AX10+AX19+AX21+AX12</f>
        <v>0</v>
      </c>
      <c r="AY43" s="13" t="n">
        <f aca="false">AY10+AY19+AY21+AY12</f>
        <v>0</v>
      </c>
      <c r="AZ43" s="23" t="n">
        <f aca="false">AZ10+AZ19+AZ21+AZ12</f>
        <v>267.08598</v>
      </c>
      <c r="BA43" s="23"/>
      <c r="BB43" s="23"/>
      <c r="BC43" s="23"/>
      <c r="BD43" s="23"/>
      <c r="BE43" s="23"/>
      <c r="BF43" s="23"/>
      <c r="BG43" s="23"/>
      <c r="BH43" s="23"/>
    </row>
    <row r="44" customFormat="false" ht="12.8" hidden="false" customHeight="false" outlineLevel="0" collapsed="false">
      <c r="A44" s="8" t="s">
        <v>148</v>
      </c>
      <c r="B44" s="8"/>
      <c r="C44" s="8"/>
      <c r="D44" s="8"/>
      <c r="E44" s="18" t="s">
        <v>149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customFormat="false" ht="12.8" hidden="false" customHeight="false" outlineLevel="0" collapsed="false">
      <c r="A45" s="20" t="s">
        <v>150</v>
      </c>
      <c r="B45" s="20"/>
      <c r="C45" s="20"/>
      <c r="D45" s="20"/>
      <c r="E45" s="11" t="s">
        <v>151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58"/>
      <c r="AR45" s="58"/>
      <c r="AS45" s="58"/>
      <c r="AT45" s="58"/>
      <c r="AU45" s="58"/>
      <c r="AV45" s="58"/>
      <c r="AW45" s="58"/>
      <c r="AX45" s="58"/>
      <c r="AY45" s="58"/>
      <c r="AZ45" s="13"/>
      <c r="BA45" s="13"/>
      <c r="BB45" s="13"/>
      <c r="BC45" s="13"/>
      <c r="BD45" s="13"/>
      <c r="BE45" s="13"/>
      <c r="BF45" s="13"/>
      <c r="BG45" s="13"/>
      <c r="BH45" s="13"/>
    </row>
    <row r="46" customFormat="false" ht="12.8" hidden="false" customHeight="false" outlineLevel="0" collapsed="false">
      <c r="A46" s="20"/>
      <c r="B46" s="20"/>
      <c r="C46" s="20"/>
      <c r="D46" s="20"/>
      <c r="E46" s="12" t="s">
        <v>152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58"/>
      <c r="AR46" s="58"/>
      <c r="AS46" s="58"/>
      <c r="AT46" s="58"/>
      <c r="AU46" s="58"/>
      <c r="AV46" s="58"/>
      <c r="AW46" s="58"/>
      <c r="AX46" s="58"/>
      <c r="AY46" s="58"/>
      <c r="AZ46" s="13"/>
      <c r="BA46" s="13"/>
      <c r="BB46" s="13"/>
      <c r="BC46" s="13"/>
      <c r="BD46" s="13"/>
      <c r="BE46" s="13"/>
      <c r="BF46" s="13"/>
      <c r="BG46" s="13"/>
      <c r="BH46" s="13"/>
    </row>
    <row r="47" customFormat="false" ht="12.8" hidden="false" customHeight="false" outlineLevel="0" collapsed="false">
      <c r="A47" s="8" t="s">
        <v>153</v>
      </c>
      <c r="B47" s="8"/>
      <c r="C47" s="8"/>
      <c r="D47" s="8"/>
      <c r="E47" s="12" t="s">
        <v>154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3" t="n">
        <f aca="false">AQ52</f>
        <v>1307.64</v>
      </c>
      <c r="AR47" s="13"/>
      <c r="AS47" s="13"/>
      <c r="AT47" s="13"/>
      <c r="AU47" s="13"/>
      <c r="AV47" s="13"/>
      <c r="AW47" s="13"/>
      <c r="AX47" s="13"/>
      <c r="AY47" s="13"/>
      <c r="AZ47" s="13" t="n">
        <f aca="false">AZ52</f>
        <v>1400.48244</v>
      </c>
      <c r="BA47" s="13"/>
      <c r="BB47" s="13"/>
      <c r="BC47" s="13"/>
      <c r="BD47" s="13"/>
      <c r="BE47" s="13"/>
      <c r="BF47" s="13"/>
      <c r="BG47" s="13"/>
      <c r="BH47" s="13"/>
    </row>
    <row r="48" customFormat="false" ht="12.8" hidden="false" customHeight="false" outlineLevel="0" collapsed="false">
      <c r="A48" s="8"/>
      <c r="B48" s="8"/>
      <c r="C48" s="8"/>
      <c r="D48" s="8"/>
      <c r="E48" s="12" t="s">
        <v>155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</row>
    <row r="49" customFormat="false" ht="12.8" hidden="false" customHeight="false" outlineLevel="0" collapsed="false">
      <c r="A49" s="8" t="s">
        <v>156</v>
      </c>
      <c r="B49" s="8"/>
      <c r="C49" s="8"/>
      <c r="D49" s="8"/>
      <c r="E49" s="12" t="s">
        <v>157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</row>
    <row r="50" customFormat="false" ht="12.8" hidden="false" customHeight="false" outlineLevel="0" collapsed="false">
      <c r="A50" s="8" t="s">
        <v>158</v>
      </c>
      <c r="B50" s="8"/>
      <c r="C50" s="8"/>
      <c r="D50" s="8"/>
      <c r="E50" s="18" t="s">
        <v>159</v>
      </c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</row>
    <row r="51" customFormat="false" ht="12.8" hidden="false" customHeight="false" outlineLevel="0" collapsed="false">
      <c r="A51" s="16" t="s">
        <v>160</v>
      </c>
      <c r="B51" s="16"/>
      <c r="C51" s="16"/>
      <c r="D51" s="16"/>
      <c r="E51" s="9" t="s">
        <v>161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</row>
    <row r="52" customFormat="false" ht="12.8" hidden="false" customHeight="false" outlineLevel="0" collapsed="false">
      <c r="A52" s="8" t="s">
        <v>162</v>
      </c>
      <c r="B52" s="8"/>
      <c r="C52" s="8"/>
      <c r="D52" s="8"/>
      <c r="E52" s="9" t="s">
        <v>163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59" t="n">
        <v>1307.64</v>
      </c>
      <c r="AR52" s="59"/>
      <c r="AS52" s="59"/>
      <c r="AT52" s="59"/>
      <c r="AU52" s="59"/>
      <c r="AV52" s="59"/>
      <c r="AW52" s="59"/>
      <c r="AX52" s="59"/>
      <c r="AY52" s="59"/>
      <c r="AZ52" s="59" t="n">
        <f aca="false">AQ52*1.071</f>
        <v>1400.48244</v>
      </c>
      <c r="BA52" s="59"/>
      <c r="BB52" s="59"/>
      <c r="BC52" s="59"/>
      <c r="BD52" s="59"/>
      <c r="BE52" s="59"/>
      <c r="BF52" s="59"/>
      <c r="BG52" s="59"/>
      <c r="BH52" s="59"/>
    </row>
    <row r="53" customFormat="false" ht="12.8" hidden="false" customHeight="false" outlineLevel="0" collapsed="false">
      <c r="A53" s="8" t="s">
        <v>164</v>
      </c>
      <c r="B53" s="8"/>
      <c r="C53" s="8"/>
      <c r="D53" s="8"/>
      <c r="E53" s="9" t="s">
        <v>165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</row>
    <row r="54" customFormat="false" ht="12.8" hidden="false" customHeight="false" outlineLevel="0" collapsed="false">
      <c r="A54" s="8" t="s">
        <v>166</v>
      </c>
      <c r="B54" s="8"/>
      <c r="C54" s="8"/>
      <c r="D54" s="8"/>
      <c r="E54" s="18" t="s">
        <v>167</v>
      </c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</row>
    <row r="55" customFormat="false" ht="12.8" hidden="false" customHeight="false" outlineLevel="0" collapsed="false">
      <c r="A55" s="8" t="s">
        <v>168</v>
      </c>
      <c r="B55" s="8"/>
      <c r="C55" s="8"/>
      <c r="D55" s="8"/>
      <c r="E55" s="9" t="s">
        <v>169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</row>
    <row r="56" customFormat="false" ht="12.8" hidden="false" customHeight="false" outlineLevel="0" collapsed="false">
      <c r="A56" s="8" t="s">
        <v>170</v>
      </c>
      <c r="B56" s="8"/>
      <c r="C56" s="8"/>
      <c r="D56" s="8"/>
      <c r="E56" s="11" t="s">
        <v>171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</row>
    <row r="57" customFormat="false" ht="12.8" hidden="false" customHeight="false" outlineLevel="0" collapsed="false">
      <c r="A57" s="20" t="s">
        <v>172</v>
      </c>
      <c r="B57" s="20"/>
      <c r="C57" s="20"/>
      <c r="D57" s="20"/>
      <c r="E57" s="9" t="s">
        <v>173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58"/>
      <c r="AR57" s="58"/>
      <c r="AS57" s="58"/>
      <c r="AT57" s="58"/>
      <c r="AU57" s="58"/>
      <c r="AV57" s="58"/>
      <c r="AW57" s="58"/>
      <c r="AX57" s="58"/>
      <c r="AY57" s="58"/>
      <c r="AZ57" s="13"/>
      <c r="BA57" s="13"/>
      <c r="BB57" s="13"/>
      <c r="BC57" s="13"/>
      <c r="BD57" s="13"/>
      <c r="BE57" s="13"/>
      <c r="BF57" s="13"/>
      <c r="BG57" s="13"/>
      <c r="BH57" s="13"/>
    </row>
    <row r="58" s="61" customFormat="true" ht="3" hidden="false" customHeight="true" outlineLevel="0" collapsed="false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customFormat="false" ht="12.8" hidden="false" customHeight="false" outlineLevel="0" collapsed="false">
      <c r="A59" s="62" t="s">
        <v>174</v>
      </c>
      <c r="B59" s="63"/>
      <c r="C59" s="63"/>
      <c r="D59" s="63"/>
      <c r="E59" s="62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</row>
    <row r="60" customFormat="false" ht="12.8" hidden="false" customHeight="false" outlineLevel="0" collapsed="false">
      <c r="A60" s="62" t="s">
        <v>175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</row>
    <row r="62" customFormat="false" ht="12.8" hidden="false" customHeight="false" outlineLevel="0" collapsed="false">
      <c r="A62" s="14" t="s">
        <v>176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</row>
    <row r="64" customFormat="false" ht="12.8" hidden="true" customHeight="false" outlineLevel="0" collapsed="false"/>
    <row r="65" customFormat="false" ht="12.8" hidden="false" customHeight="false" outlineLevel="0" collapsed="false">
      <c r="A65" s="14" t="s">
        <v>177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</row>
  </sheetData>
  <mergeCells count="191">
    <mergeCell ref="A3:BH3"/>
    <mergeCell ref="A5:D5"/>
    <mergeCell ref="E5:AP5"/>
    <mergeCell ref="AQ5:AY5"/>
    <mergeCell ref="AZ5:BH5"/>
    <mergeCell ref="A6:D6"/>
    <mergeCell ref="E6:AP6"/>
    <mergeCell ref="AQ6:AY6"/>
    <mergeCell ref="AZ6:BH6"/>
    <mergeCell ref="A7:D7"/>
    <mergeCell ref="E7:AP7"/>
    <mergeCell ref="AQ7:AY7"/>
    <mergeCell ref="AZ7:BH7"/>
    <mergeCell ref="A8:D8"/>
    <mergeCell ref="E8:AP8"/>
    <mergeCell ref="AQ8:AY8"/>
    <mergeCell ref="AZ8:BH8"/>
    <mergeCell ref="A9:D9"/>
    <mergeCell ref="E9:AP9"/>
    <mergeCell ref="AQ9:AY9"/>
    <mergeCell ref="AZ9:BH9"/>
    <mergeCell ref="A10:D10"/>
    <mergeCell ref="E10:AP10"/>
    <mergeCell ref="AQ10:AY10"/>
    <mergeCell ref="AZ10:BH10"/>
    <mergeCell ref="A11:D11"/>
    <mergeCell ref="E11:AP11"/>
    <mergeCell ref="AQ11:AY11"/>
    <mergeCell ref="AZ11:BH11"/>
    <mergeCell ref="A12:D12"/>
    <mergeCell ref="E12:AP12"/>
    <mergeCell ref="AQ12:AY12"/>
    <mergeCell ref="AZ12:BH12"/>
    <mergeCell ref="A13:D13"/>
    <mergeCell ref="E13:AP13"/>
    <mergeCell ref="AQ13:AY13"/>
    <mergeCell ref="AZ13:BH13"/>
    <mergeCell ref="A14:D14"/>
    <mergeCell ref="E14:AP14"/>
    <mergeCell ref="AQ14:AY14"/>
    <mergeCell ref="AZ14:BH14"/>
    <mergeCell ref="A15:D16"/>
    <mergeCell ref="E15:AP15"/>
    <mergeCell ref="AQ15:AY16"/>
    <mergeCell ref="AZ15:BH16"/>
    <mergeCell ref="E16:AP16"/>
    <mergeCell ref="A17:D17"/>
    <mergeCell ref="E17:AP17"/>
    <mergeCell ref="AQ17:AY17"/>
    <mergeCell ref="AZ17:BH17"/>
    <mergeCell ref="A18:D18"/>
    <mergeCell ref="E18:AP18"/>
    <mergeCell ref="AQ18:AY18"/>
    <mergeCell ref="AZ18:BH18"/>
    <mergeCell ref="A19:D19"/>
    <mergeCell ref="E19:AP19"/>
    <mergeCell ref="AQ19:AY19"/>
    <mergeCell ref="AZ19:BH19"/>
    <mergeCell ref="A20:D20"/>
    <mergeCell ref="E20:AP20"/>
    <mergeCell ref="AQ20:AY20"/>
    <mergeCell ref="AZ20:BH20"/>
    <mergeCell ref="A21:D21"/>
    <mergeCell ref="E21:AP21"/>
    <mergeCell ref="AQ21:AY21"/>
    <mergeCell ref="AZ21:BH21"/>
    <mergeCell ref="A22:D22"/>
    <mergeCell ref="E22:AP22"/>
    <mergeCell ref="AQ22:AY22"/>
    <mergeCell ref="AZ22:BH22"/>
    <mergeCell ref="A23:D23"/>
    <mergeCell ref="E23:AP23"/>
    <mergeCell ref="AQ23:AY23"/>
    <mergeCell ref="AZ23:BH23"/>
    <mergeCell ref="A24:D24"/>
    <mergeCell ref="E24:AP24"/>
    <mergeCell ref="AQ24:AY24"/>
    <mergeCell ref="AZ24:BH24"/>
    <mergeCell ref="A25:D25"/>
    <mergeCell ref="E25:AP25"/>
    <mergeCell ref="AQ25:AY25"/>
    <mergeCell ref="AZ25:BH25"/>
    <mergeCell ref="A26:D26"/>
    <mergeCell ref="E26:AP26"/>
    <mergeCell ref="AQ26:AY26"/>
    <mergeCell ref="AZ26:BH26"/>
    <mergeCell ref="A27:D31"/>
    <mergeCell ref="E27:AP27"/>
    <mergeCell ref="AQ27:AY31"/>
    <mergeCell ref="AZ27:BH31"/>
    <mergeCell ref="E28:AP28"/>
    <mergeCell ref="E29:AP29"/>
    <mergeCell ref="E30:AP30"/>
    <mergeCell ref="E31:AP31"/>
    <mergeCell ref="A32:D32"/>
    <mergeCell ref="E32:AP32"/>
    <mergeCell ref="AQ32:AY32"/>
    <mergeCell ref="AZ32:BH32"/>
    <mergeCell ref="A33:D33"/>
    <mergeCell ref="E33:AP33"/>
    <mergeCell ref="AQ33:AY33"/>
    <mergeCell ref="AZ33:BH33"/>
    <mergeCell ref="A34:D35"/>
    <mergeCell ref="E34:AP34"/>
    <mergeCell ref="AQ34:AY35"/>
    <mergeCell ref="AZ34:BH35"/>
    <mergeCell ref="E35:AP35"/>
    <mergeCell ref="A36:D36"/>
    <mergeCell ref="E36:AP36"/>
    <mergeCell ref="AQ36:AY36"/>
    <mergeCell ref="AZ36:BH36"/>
    <mergeCell ref="A37:D37"/>
    <mergeCell ref="E37:AP37"/>
    <mergeCell ref="AQ37:AY37"/>
    <mergeCell ref="AZ37:BH37"/>
    <mergeCell ref="A38:D39"/>
    <mergeCell ref="E38:AP38"/>
    <mergeCell ref="AQ38:AY39"/>
    <mergeCell ref="AZ38:BH39"/>
    <mergeCell ref="E39:AP39"/>
    <mergeCell ref="A40:D40"/>
    <mergeCell ref="E40:AP40"/>
    <mergeCell ref="AQ40:AY40"/>
    <mergeCell ref="AZ40:BH40"/>
    <mergeCell ref="A41:D41"/>
    <mergeCell ref="E41:AP41"/>
    <mergeCell ref="AQ41:AY41"/>
    <mergeCell ref="AZ41:BH41"/>
    <mergeCell ref="A42:D42"/>
    <mergeCell ref="E42:AP42"/>
    <mergeCell ref="AQ42:AY42"/>
    <mergeCell ref="AZ42:BH42"/>
    <mergeCell ref="A43:D43"/>
    <mergeCell ref="E43:AP43"/>
    <mergeCell ref="AQ43:AY43"/>
    <mergeCell ref="AZ43:BH43"/>
    <mergeCell ref="A44:D44"/>
    <mergeCell ref="E44:AP44"/>
    <mergeCell ref="AQ44:AY44"/>
    <mergeCell ref="AZ44:BH44"/>
    <mergeCell ref="A45:D46"/>
    <mergeCell ref="E45:AP45"/>
    <mergeCell ref="AQ45:AY46"/>
    <mergeCell ref="AZ45:BH46"/>
    <mergeCell ref="E46:AP46"/>
    <mergeCell ref="A47:D47"/>
    <mergeCell ref="E47:AP47"/>
    <mergeCell ref="AQ47:AY47"/>
    <mergeCell ref="AZ47:BH47"/>
    <mergeCell ref="A48:D48"/>
    <mergeCell ref="E48:AP48"/>
    <mergeCell ref="AQ48:AY48"/>
    <mergeCell ref="AZ48:BH48"/>
    <mergeCell ref="A49:D49"/>
    <mergeCell ref="E49:AP49"/>
    <mergeCell ref="AQ49:AY49"/>
    <mergeCell ref="AZ49:BH49"/>
    <mergeCell ref="A50:D50"/>
    <mergeCell ref="E50:AP50"/>
    <mergeCell ref="AQ50:AY50"/>
    <mergeCell ref="AZ50:BH50"/>
    <mergeCell ref="A51:D51"/>
    <mergeCell ref="E51:AP51"/>
    <mergeCell ref="AQ51:AY51"/>
    <mergeCell ref="AZ51:BH51"/>
    <mergeCell ref="A52:D52"/>
    <mergeCell ref="E52:AP52"/>
    <mergeCell ref="AQ52:AY52"/>
    <mergeCell ref="AZ52:BH52"/>
    <mergeCell ref="A53:D53"/>
    <mergeCell ref="E53:AP53"/>
    <mergeCell ref="AQ53:AY53"/>
    <mergeCell ref="AZ53:BH53"/>
    <mergeCell ref="A54:D54"/>
    <mergeCell ref="E54:AP54"/>
    <mergeCell ref="AQ54:AY54"/>
    <mergeCell ref="AZ54:BH54"/>
    <mergeCell ref="A55:D55"/>
    <mergeCell ref="E55:AP55"/>
    <mergeCell ref="AQ55:AY55"/>
    <mergeCell ref="AZ55:BH55"/>
    <mergeCell ref="A56:D56"/>
    <mergeCell ref="E56:AP56"/>
    <mergeCell ref="AQ56:AY56"/>
    <mergeCell ref="AZ56:BH56"/>
    <mergeCell ref="A57:D57"/>
    <mergeCell ref="E57:AP57"/>
    <mergeCell ref="AQ57:AY57"/>
    <mergeCell ref="AZ57:BH57"/>
    <mergeCell ref="A62:BH62"/>
    <mergeCell ref="A65:BH65"/>
  </mergeCells>
  <printOptions headings="false" gridLines="false" gridLinesSet="true" horizontalCentered="false" verticalCentered="false"/>
  <pageMargins left="0.31875" right="0.31875" top="0.232638888888889" bottom="0.20486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3366FF"/>
    <pageSetUpPr fitToPage="true"/>
  </sheetPr>
  <dimension ref="A1:BH65536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80" zoomScaleNormal="85" zoomScalePageLayoutView="80" workbookViewId="0">
      <selection pane="topLeft" activeCell="AB70" activeCellId="0" sqref="AB70"/>
    </sheetView>
  </sheetViews>
  <sheetFormatPr defaultRowHeight="12.75"/>
  <cols>
    <col collapsed="false" hidden="false" max="1025" min="1" style="0" width="1.8068181818181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2" t="s">
        <v>178</v>
      </c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="4" customFormat="true" ht="15.65" hidden="false" customHeight="false" outlineLevel="0" collapsed="false">
      <c r="A3" s="55" t="s">
        <v>179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</row>
    <row r="4" customFormat="false" ht="3" hidden="false" customHeight="tru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2"/>
    </row>
    <row r="5" customFormat="false" ht="12.75" hidden="false" customHeight="false" outlineLevel="0" collapsed="false">
      <c r="A5" s="5" t="s">
        <v>3</v>
      </c>
      <c r="B5" s="5"/>
      <c r="C5" s="5"/>
      <c r="D5" s="5"/>
      <c r="E5" s="5" t="s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 t="s">
        <v>180</v>
      </c>
      <c r="AI5" s="5"/>
      <c r="AJ5" s="5"/>
      <c r="AK5" s="5"/>
      <c r="AL5" s="5"/>
      <c r="AM5" s="5"/>
      <c r="AN5" s="5"/>
      <c r="AO5" s="5"/>
      <c r="AP5" s="5"/>
      <c r="AQ5" s="5" t="s">
        <v>94</v>
      </c>
      <c r="AR5" s="5"/>
      <c r="AS5" s="5"/>
      <c r="AT5" s="5"/>
      <c r="AU5" s="5"/>
      <c r="AV5" s="5"/>
      <c r="AW5" s="5"/>
      <c r="AX5" s="5"/>
      <c r="AY5" s="5"/>
      <c r="AZ5" s="5" t="s">
        <v>95</v>
      </c>
      <c r="BA5" s="5"/>
      <c r="BB5" s="5"/>
      <c r="BC5" s="5"/>
      <c r="BD5" s="5"/>
      <c r="BE5" s="5"/>
      <c r="BF5" s="5"/>
      <c r="BG5" s="5"/>
      <c r="BH5" s="5"/>
    </row>
    <row r="6" customFormat="false" ht="12.8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 t="s">
        <v>181</v>
      </c>
      <c r="AR6" s="7"/>
      <c r="AS6" s="7"/>
      <c r="AT6" s="7"/>
      <c r="AU6" s="7"/>
      <c r="AV6" s="7"/>
      <c r="AW6" s="7"/>
      <c r="AX6" s="7"/>
      <c r="AY6" s="7"/>
      <c r="AZ6" s="7" t="s">
        <v>152</v>
      </c>
      <c r="BA6" s="7"/>
      <c r="BB6" s="7"/>
      <c r="BC6" s="7"/>
      <c r="BD6" s="7"/>
      <c r="BE6" s="7"/>
      <c r="BF6" s="7"/>
      <c r="BG6" s="7"/>
      <c r="BH6" s="7"/>
    </row>
    <row r="7" customFormat="false" ht="12.75" hidden="false" customHeight="false" outlineLevel="0" collapsed="false">
      <c r="A7" s="6" t="n">
        <v>1</v>
      </c>
      <c r="B7" s="6"/>
      <c r="C7" s="6"/>
      <c r="D7" s="6"/>
      <c r="E7" s="6" t="n">
        <v>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 t="n">
        <v>3</v>
      </c>
      <c r="AI7" s="6"/>
      <c r="AJ7" s="6"/>
      <c r="AK7" s="6"/>
      <c r="AL7" s="6"/>
      <c r="AM7" s="6"/>
      <c r="AN7" s="6"/>
      <c r="AO7" s="6"/>
      <c r="AP7" s="6"/>
      <c r="AQ7" s="6" t="n">
        <v>4</v>
      </c>
      <c r="AR7" s="6"/>
      <c r="AS7" s="6"/>
      <c r="AT7" s="6"/>
      <c r="AU7" s="6"/>
      <c r="AV7" s="6"/>
      <c r="AW7" s="6"/>
      <c r="AX7" s="6"/>
      <c r="AY7" s="6"/>
      <c r="AZ7" s="6" t="n">
        <v>5</v>
      </c>
      <c r="BA7" s="6"/>
      <c r="BB7" s="6"/>
      <c r="BC7" s="6"/>
      <c r="BD7" s="6"/>
      <c r="BE7" s="6"/>
      <c r="BF7" s="6"/>
      <c r="BG7" s="6"/>
      <c r="BH7" s="6"/>
    </row>
    <row r="8" customFormat="false" ht="12.8" hidden="false" customHeight="false" outlineLevel="0" collapsed="false">
      <c r="A8" s="8" t="s">
        <v>13</v>
      </c>
      <c r="B8" s="8"/>
      <c r="C8" s="8"/>
      <c r="D8" s="8"/>
      <c r="E8" s="18" t="s">
        <v>182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6"/>
      <c r="AI8" s="6"/>
      <c r="AJ8" s="6"/>
      <c r="AK8" s="6"/>
      <c r="AL8" s="6"/>
      <c r="AM8" s="6"/>
      <c r="AN8" s="6"/>
      <c r="AO8" s="6"/>
      <c r="AP8" s="6"/>
      <c r="AQ8" s="6" t="n">
        <v>8</v>
      </c>
      <c r="AR8" s="6"/>
      <c r="AS8" s="6"/>
      <c r="AT8" s="6"/>
      <c r="AU8" s="6"/>
      <c r="AV8" s="6"/>
      <c r="AW8" s="6"/>
      <c r="AX8" s="6"/>
      <c r="AY8" s="6"/>
      <c r="AZ8" s="6" t="n">
        <v>7</v>
      </c>
      <c r="BA8" s="6"/>
      <c r="BB8" s="6"/>
      <c r="BC8" s="6"/>
      <c r="BD8" s="6"/>
      <c r="BE8" s="6"/>
      <c r="BF8" s="6"/>
      <c r="BG8" s="6"/>
      <c r="BH8" s="6"/>
    </row>
    <row r="9" customFormat="false" ht="12.8" hidden="false" customHeight="false" outlineLevel="0" collapsed="false">
      <c r="A9" s="16"/>
      <c r="B9" s="16"/>
      <c r="C9" s="16"/>
      <c r="D9" s="16"/>
      <c r="E9" s="9" t="s">
        <v>183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5" t="s">
        <v>184</v>
      </c>
      <c r="AI9" s="5"/>
      <c r="AJ9" s="5"/>
      <c r="AK9" s="5"/>
      <c r="AL9" s="5"/>
      <c r="AM9" s="5"/>
      <c r="AN9" s="5"/>
      <c r="AO9" s="5"/>
      <c r="AP9" s="5"/>
      <c r="AQ9" s="5" t="n">
        <v>8</v>
      </c>
      <c r="AR9" s="5"/>
      <c r="AS9" s="5"/>
      <c r="AT9" s="5"/>
      <c r="AU9" s="5"/>
      <c r="AV9" s="5"/>
      <c r="AW9" s="5"/>
      <c r="AX9" s="5"/>
      <c r="AY9" s="5"/>
      <c r="AZ9" s="5" t="n">
        <v>7</v>
      </c>
      <c r="BA9" s="5"/>
      <c r="BB9" s="5"/>
      <c r="BC9" s="5"/>
      <c r="BD9" s="5"/>
      <c r="BE9" s="5"/>
      <c r="BF9" s="5"/>
      <c r="BG9" s="5"/>
      <c r="BH9" s="5"/>
    </row>
    <row r="10" customFormat="false" ht="12.75" hidden="false" customHeight="false" outlineLevel="0" collapsed="false">
      <c r="A10" s="8" t="s">
        <v>26</v>
      </c>
      <c r="B10" s="8"/>
      <c r="C10" s="8"/>
      <c r="D10" s="8"/>
      <c r="E10" s="9" t="s">
        <v>185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</row>
    <row r="11" customFormat="false" ht="12.8" hidden="false" customHeight="false" outlineLevel="0" collapsed="false">
      <c r="A11" s="8" t="s">
        <v>186</v>
      </c>
      <c r="B11" s="8"/>
      <c r="C11" s="8"/>
      <c r="D11" s="8"/>
      <c r="E11" s="9" t="s">
        <v>187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6" t="s">
        <v>188</v>
      </c>
      <c r="AI11" s="6"/>
      <c r="AJ11" s="6"/>
      <c r="AK11" s="6"/>
      <c r="AL11" s="6"/>
      <c r="AM11" s="6"/>
      <c r="AN11" s="6"/>
      <c r="AO11" s="6"/>
      <c r="AP11" s="6"/>
      <c r="AQ11" s="6" t="n">
        <v>7500</v>
      </c>
      <c r="AR11" s="6"/>
      <c r="AS11" s="6"/>
      <c r="AT11" s="6"/>
      <c r="AU11" s="6"/>
      <c r="AV11" s="6"/>
      <c r="AW11" s="6"/>
      <c r="AX11" s="6"/>
      <c r="AY11" s="6"/>
      <c r="AZ11" s="6" t="n">
        <v>7800</v>
      </c>
      <c r="BA11" s="6"/>
      <c r="BB11" s="6"/>
      <c r="BC11" s="6"/>
      <c r="BD11" s="6"/>
      <c r="BE11" s="6"/>
      <c r="BF11" s="6"/>
      <c r="BG11" s="6"/>
      <c r="BH11" s="6"/>
    </row>
    <row r="12" customFormat="false" ht="12.75" hidden="false" customHeight="false" outlineLevel="0" collapsed="false">
      <c r="A12" s="8" t="s">
        <v>189</v>
      </c>
      <c r="B12" s="8"/>
      <c r="C12" s="8"/>
      <c r="D12" s="8"/>
      <c r="E12" s="18" t="s">
        <v>190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6"/>
      <c r="AI12" s="6"/>
      <c r="AJ12" s="6"/>
      <c r="AK12" s="6"/>
      <c r="AL12" s="6"/>
      <c r="AM12" s="6"/>
      <c r="AN12" s="6"/>
      <c r="AO12" s="6"/>
      <c r="AP12" s="6"/>
      <c r="AQ12" s="6" t="n">
        <v>8.6</v>
      </c>
      <c r="AR12" s="6"/>
      <c r="AS12" s="6"/>
      <c r="AT12" s="6"/>
      <c r="AU12" s="6"/>
      <c r="AV12" s="6"/>
      <c r="AW12" s="6"/>
      <c r="AX12" s="6"/>
      <c r="AY12" s="6"/>
      <c r="AZ12" s="6" t="n">
        <v>7.1</v>
      </c>
      <c r="BA12" s="6"/>
      <c r="BB12" s="6"/>
      <c r="BC12" s="6"/>
      <c r="BD12" s="6"/>
      <c r="BE12" s="6"/>
      <c r="BF12" s="6"/>
      <c r="BG12" s="6"/>
      <c r="BH12" s="6"/>
    </row>
    <row r="13" customFormat="false" ht="12.8" hidden="false" customHeight="false" outlineLevel="0" collapsed="false">
      <c r="A13" s="20" t="s">
        <v>191</v>
      </c>
      <c r="B13" s="20"/>
      <c r="C13" s="20"/>
      <c r="D13" s="20"/>
      <c r="E13" s="11" t="s">
        <v>192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64" t="s">
        <v>188</v>
      </c>
      <c r="AI13" s="64"/>
      <c r="AJ13" s="64"/>
      <c r="AK13" s="64"/>
      <c r="AL13" s="64"/>
      <c r="AM13" s="64"/>
      <c r="AN13" s="64"/>
      <c r="AO13" s="64"/>
      <c r="AP13" s="64"/>
      <c r="AQ13" s="6" t="n">
        <v>8145</v>
      </c>
      <c r="AR13" s="6"/>
      <c r="AS13" s="6"/>
      <c r="AT13" s="6"/>
      <c r="AU13" s="6"/>
      <c r="AV13" s="6"/>
      <c r="AW13" s="6"/>
      <c r="AX13" s="6"/>
      <c r="AY13" s="6"/>
      <c r="AZ13" s="6" t="n">
        <v>8353</v>
      </c>
      <c r="BA13" s="6"/>
      <c r="BB13" s="6"/>
      <c r="BC13" s="6"/>
      <c r="BD13" s="6"/>
      <c r="BE13" s="6"/>
      <c r="BF13" s="6"/>
      <c r="BG13" s="6"/>
      <c r="BH13" s="6"/>
    </row>
    <row r="14" customFormat="false" ht="12.8" hidden="false" customHeight="false" outlineLevel="0" collapsed="false">
      <c r="A14" s="20"/>
      <c r="B14" s="20"/>
      <c r="C14" s="20"/>
      <c r="D14" s="20"/>
      <c r="E14" s="12" t="s">
        <v>193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64"/>
      <c r="AI14" s="64"/>
      <c r="AJ14" s="64"/>
      <c r="AK14" s="64"/>
      <c r="AL14" s="64"/>
      <c r="AM14" s="64"/>
      <c r="AN14" s="64"/>
      <c r="AO14" s="64"/>
      <c r="AP14" s="64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</row>
    <row r="15" customFormat="false" ht="12.75" hidden="false" customHeight="false" outlineLevel="0" collapsed="false">
      <c r="A15" s="8" t="s">
        <v>194</v>
      </c>
      <c r="B15" s="8"/>
      <c r="C15" s="8"/>
      <c r="D15" s="8"/>
      <c r="E15" s="18" t="s">
        <v>195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</row>
    <row r="16" customFormat="false" ht="12.75" hidden="false" customHeight="false" outlineLevel="0" collapsed="false">
      <c r="A16" s="20" t="s">
        <v>196</v>
      </c>
      <c r="B16" s="20"/>
      <c r="C16" s="20"/>
      <c r="D16" s="20"/>
      <c r="E16" s="11" t="s">
        <v>197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64" t="s">
        <v>188</v>
      </c>
      <c r="AI16" s="64"/>
      <c r="AJ16" s="64"/>
      <c r="AK16" s="64"/>
      <c r="AL16" s="64"/>
      <c r="AM16" s="64"/>
      <c r="AN16" s="64"/>
      <c r="AO16" s="64"/>
      <c r="AP16" s="64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</row>
    <row r="17" customFormat="false" ht="12.8" hidden="false" customHeight="false" outlineLevel="0" collapsed="false">
      <c r="A17" s="20"/>
      <c r="B17" s="20"/>
      <c r="C17" s="20"/>
      <c r="D17" s="20"/>
      <c r="E17" s="12" t="s">
        <v>198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64"/>
      <c r="AI17" s="64"/>
      <c r="AJ17" s="64"/>
      <c r="AK17" s="64"/>
      <c r="AL17" s="64"/>
      <c r="AM17" s="64"/>
      <c r="AN17" s="64"/>
      <c r="AO17" s="64"/>
      <c r="AP17" s="64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</row>
    <row r="18" customFormat="false" ht="12.75" hidden="false" customHeight="false" outlineLevel="0" collapsed="false">
      <c r="A18" s="8" t="s">
        <v>199</v>
      </c>
      <c r="B18" s="8"/>
      <c r="C18" s="8"/>
      <c r="D18" s="8"/>
      <c r="E18" s="18" t="s">
        <v>200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8" t="s">
        <v>201</v>
      </c>
      <c r="AI18" s="8"/>
      <c r="AJ18" s="8"/>
      <c r="AK18" s="8"/>
      <c r="AL18" s="8"/>
      <c r="AM18" s="8"/>
      <c r="AN18" s="8"/>
      <c r="AO18" s="8"/>
      <c r="AP18" s="8"/>
      <c r="AQ18" s="6" t="n">
        <v>8145</v>
      </c>
      <c r="AR18" s="6"/>
      <c r="AS18" s="6"/>
      <c r="AT18" s="6"/>
      <c r="AU18" s="6"/>
      <c r="AV18" s="6"/>
      <c r="AW18" s="6"/>
      <c r="AX18" s="6"/>
      <c r="AY18" s="6"/>
      <c r="AZ18" s="6" t="n">
        <v>8353</v>
      </c>
      <c r="BA18" s="6"/>
      <c r="BB18" s="6"/>
      <c r="BC18" s="6"/>
      <c r="BD18" s="6"/>
      <c r="BE18" s="6"/>
      <c r="BF18" s="6"/>
      <c r="BG18" s="6"/>
      <c r="BH18" s="6"/>
    </row>
    <row r="19" customFormat="false" ht="12.8" hidden="false" customHeight="false" outlineLevel="0" collapsed="false">
      <c r="A19" s="20" t="s">
        <v>202</v>
      </c>
      <c r="B19" s="20"/>
      <c r="C19" s="20"/>
      <c r="D19" s="20"/>
      <c r="E19" s="11" t="s">
        <v>203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64"/>
      <c r="AI19" s="64"/>
      <c r="AJ19" s="64"/>
      <c r="AK19" s="64"/>
      <c r="AL19" s="64"/>
      <c r="AM19" s="64"/>
      <c r="AN19" s="64"/>
      <c r="AO19" s="64"/>
      <c r="AP19" s="64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</row>
    <row r="20" customFormat="false" ht="12.75" hidden="false" customHeight="false" outlineLevel="0" collapsed="false">
      <c r="A20" s="20"/>
      <c r="B20" s="20"/>
      <c r="C20" s="20"/>
      <c r="D20" s="20"/>
      <c r="E20" s="12" t="s">
        <v>204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64"/>
      <c r="AI20" s="64"/>
      <c r="AJ20" s="64"/>
      <c r="AK20" s="64"/>
      <c r="AL20" s="64"/>
      <c r="AM20" s="64"/>
      <c r="AN20" s="64"/>
      <c r="AO20" s="64"/>
      <c r="AP20" s="64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</row>
    <row r="21" customFormat="false" ht="12.75" hidden="false" customHeight="false" outlineLevel="0" collapsed="false">
      <c r="A21" s="8" t="s">
        <v>205</v>
      </c>
      <c r="B21" s="8"/>
      <c r="C21" s="8"/>
      <c r="D21" s="8"/>
      <c r="E21" s="12" t="s">
        <v>206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6" t="s">
        <v>207</v>
      </c>
      <c r="AI21" s="6"/>
      <c r="AJ21" s="6"/>
      <c r="AK21" s="6"/>
      <c r="AL21" s="6"/>
      <c r="AM21" s="6"/>
      <c r="AN21" s="6"/>
      <c r="AO21" s="6"/>
      <c r="AP21" s="6"/>
      <c r="AQ21" s="6" t="n">
        <v>25</v>
      </c>
      <c r="AR21" s="6"/>
      <c r="AS21" s="6"/>
      <c r="AT21" s="6"/>
      <c r="AU21" s="6"/>
      <c r="AV21" s="6"/>
      <c r="AW21" s="6"/>
      <c r="AX21" s="6"/>
      <c r="AY21" s="6"/>
      <c r="AZ21" s="6" t="n">
        <v>25</v>
      </c>
      <c r="BA21" s="6"/>
      <c r="BB21" s="6"/>
      <c r="BC21" s="6"/>
      <c r="BD21" s="6"/>
      <c r="BE21" s="6"/>
      <c r="BF21" s="6"/>
      <c r="BG21" s="6"/>
      <c r="BH21" s="6"/>
    </row>
    <row r="22" customFormat="false" ht="12.8" hidden="false" customHeight="false" outlineLevel="0" collapsed="false">
      <c r="A22" s="8" t="s">
        <v>208</v>
      </c>
      <c r="B22" s="8"/>
      <c r="C22" s="8"/>
      <c r="D22" s="8"/>
      <c r="E22" s="18" t="s">
        <v>209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6" t="s">
        <v>188</v>
      </c>
      <c r="AI22" s="6"/>
      <c r="AJ22" s="6"/>
      <c r="AK22" s="6"/>
      <c r="AL22" s="6"/>
      <c r="AM22" s="6"/>
      <c r="AN22" s="6"/>
      <c r="AO22" s="6"/>
      <c r="AP22" s="6"/>
      <c r="AQ22" s="6" t="n">
        <f aca="false">AQ18*AQ21/100</f>
        <v>2036.25</v>
      </c>
      <c r="AR22" s="6"/>
      <c r="AS22" s="6"/>
      <c r="AT22" s="6"/>
      <c r="AU22" s="6"/>
      <c r="AV22" s="6"/>
      <c r="AW22" s="6"/>
      <c r="AX22" s="6"/>
      <c r="AY22" s="6"/>
      <c r="AZ22" s="6" t="n">
        <f aca="false">AZ18*AZ21/100</f>
        <v>2088.25</v>
      </c>
      <c r="BA22" s="6"/>
      <c r="BB22" s="6"/>
      <c r="BC22" s="6"/>
      <c r="BD22" s="6"/>
      <c r="BE22" s="6"/>
      <c r="BF22" s="6"/>
      <c r="BG22" s="6"/>
      <c r="BH22" s="6"/>
    </row>
    <row r="23" customFormat="false" ht="12.8" hidden="false" customHeight="false" outlineLevel="0" collapsed="false">
      <c r="A23" s="8" t="s">
        <v>210</v>
      </c>
      <c r="B23" s="8"/>
      <c r="C23" s="8"/>
      <c r="D23" s="8"/>
      <c r="E23" s="9" t="s">
        <v>211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</row>
    <row r="24" customFormat="false" ht="12.8" hidden="false" customHeight="false" outlineLevel="0" collapsed="false">
      <c r="A24" s="8" t="s">
        <v>212</v>
      </c>
      <c r="B24" s="8"/>
      <c r="C24" s="8"/>
      <c r="D24" s="8"/>
      <c r="E24" s="12" t="s">
        <v>206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6" t="s">
        <v>207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</row>
    <row r="25" customFormat="false" ht="12.75" hidden="false" customHeight="false" outlineLevel="0" collapsed="false">
      <c r="A25" s="8" t="s">
        <v>213</v>
      </c>
      <c r="B25" s="8"/>
      <c r="C25" s="8"/>
      <c r="D25" s="8"/>
      <c r="E25" s="18" t="s">
        <v>209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6" t="s">
        <v>188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</row>
    <row r="26" customFormat="false" ht="12.8" hidden="false" customHeight="false" outlineLevel="0" collapsed="false">
      <c r="A26" s="8" t="s">
        <v>214</v>
      </c>
      <c r="B26" s="8"/>
      <c r="C26" s="8"/>
      <c r="D26" s="8"/>
      <c r="E26" s="9" t="s">
        <v>215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</row>
    <row r="27" customFormat="false" ht="12.75" hidden="false" customHeight="false" outlineLevel="0" collapsed="false">
      <c r="A27" s="8" t="s">
        <v>216</v>
      </c>
      <c r="B27" s="8"/>
      <c r="C27" s="8"/>
      <c r="D27" s="8"/>
      <c r="E27" s="12" t="s">
        <v>206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6" t="s">
        <v>207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</row>
    <row r="28" customFormat="false" ht="12.8" hidden="false" customHeight="false" outlineLevel="0" collapsed="false">
      <c r="A28" s="8" t="s">
        <v>217</v>
      </c>
      <c r="B28" s="8"/>
      <c r="C28" s="8"/>
      <c r="D28" s="8"/>
      <c r="E28" s="18" t="s">
        <v>209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6" t="s">
        <v>188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</row>
    <row r="29" customFormat="false" ht="12.8" hidden="false" customHeight="false" outlineLevel="0" collapsed="false">
      <c r="A29" s="8" t="s">
        <v>218</v>
      </c>
      <c r="B29" s="8"/>
      <c r="C29" s="8"/>
      <c r="D29" s="8"/>
      <c r="E29" s="9" t="s">
        <v>219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</row>
    <row r="30" customFormat="false" ht="12.75" hidden="false" customHeight="false" outlineLevel="0" collapsed="false">
      <c r="A30" s="8" t="s">
        <v>220</v>
      </c>
      <c r="B30" s="8"/>
      <c r="C30" s="8"/>
      <c r="D30" s="8"/>
      <c r="E30" s="12" t="s">
        <v>206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6" t="s">
        <v>207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</row>
    <row r="31" customFormat="false" ht="12.75" hidden="false" customHeight="false" outlineLevel="0" collapsed="false">
      <c r="A31" s="8" t="s">
        <v>221</v>
      </c>
      <c r="B31" s="8"/>
      <c r="C31" s="8"/>
      <c r="D31" s="8"/>
      <c r="E31" s="18" t="s">
        <v>209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6" t="s">
        <v>188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</row>
    <row r="32" customFormat="false" ht="12.8" hidden="false" customHeight="false" outlineLevel="0" collapsed="false">
      <c r="A32" s="20" t="s">
        <v>222</v>
      </c>
      <c r="B32" s="20"/>
      <c r="C32" s="20"/>
      <c r="D32" s="20"/>
      <c r="E32" s="11" t="s">
        <v>223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64"/>
      <c r="AI32" s="64"/>
      <c r="AJ32" s="64"/>
      <c r="AK32" s="64"/>
      <c r="AL32" s="64"/>
      <c r="AM32" s="64"/>
      <c r="AN32" s="64"/>
      <c r="AO32" s="64"/>
      <c r="AP32" s="64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</row>
    <row r="33" customFormat="false" ht="12.8" hidden="false" customHeight="false" outlineLevel="0" collapsed="false">
      <c r="A33" s="20"/>
      <c r="B33" s="20"/>
      <c r="C33" s="20"/>
      <c r="D33" s="20"/>
      <c r="E33" s="12" t="s">
        <v>224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64"/>
      <c r="AI33" s="64"/>
      <c r="AJ33" s="64"/>
      <c r="AK33" s="64"/>
      <c r="AL33" s="64"/>
      <c r="AM33" s="64"/>
      <c r="AN33" s="64"/>
      <c r="AO33" s="64"/>
      <c r="AP33" s="64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</row>
    <row r="34" customFormat="false" ht="12.8" hidden="false" customHeight="false" outlineLevel="0" collapsed="false">
      <c r="A34" s="8" t="s">
        <v>225</v>
      </c>
      <c r="B34" s="8"/>
      <c r="C34" s="8"/>
      <c r="D34" s="8"/>
      <c r="E34" s="18" t="s">
        <v>206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6" t="s">
        <v>207</v>
      </c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</row>
    <row r="35" customFormat="false" ht="12.75" hidden="false" customHeight="false" outlineLevel="0" collapsed="false">
      <c r="A35" s="8" t="s">
        <v>226</v>
      </c>
      <c r="B35" s="8"/>
      <c r="C35" s="8"/>
      <c r="D35" s="8"/>
      <c r="E35" s="11" t="s">
        <v>209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6" t="s">
        <v>188</v>
      </c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</row>
    <row r="36" customFormat="false" ht="12.75" hidden="false" customHeight="true" outlineLevel="0" collapsed="false">
      <c r="A36" s="65" t="s">
        <v>227</v>
      </c>
      <c r="B36" s="65"/>
      <c r="C36" s="65"/>
      <c r="D36" s="65"/>
      <c r="E36" s="11" t="s">
        <v>228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5" t="s">
        <v>188</v>
      </c>
      <c r="AI36" s="5"/>
      <c r="AJ36" s="5"/>
      <c r="AK36" s="5"/>
      <c r="AL36" s="5"/>
      <c r="AM36" s="5"/>
      <c r="AN36" s="5"/>
      <c r="AO36" s="5"/>
      <c r="AP36" s="5"/>
      <c r="AQ36" s="5" t="n">
        <f aca="false">AQ18+AQ22</f>
        <v>10181.25</v>
      </c>
      <c r="AR36" s="5"/>
      <c r="AS36" s="5"/>
      <c r="AT36" s="5"/>
      <c r="AU36" s="5"/>
      <c r="AV36" s="5"/>
      <c r="AW36" s="5"/>
      <c r="AX36" s="5"/>
      <c r="AY36" s="5"/>
      <c r="AZ36" s="5" t="n">
        <f aca="false">AZ18+AZ22</f>
        <v>10441.25</v>
      </c>
      <c r="BA36" s="5"/>
      <c r="BB36" s="5"/>
      <c r="BC36" s="5"/>
      <c r="BD36" s="5"/>
      <c r="BE36" s="5"/>
      <c r="BF36" s="5"/>
      <c r="BG36" s="5"/>
      <c r="BH36" s="5"/>
    </row>
    <row r="37" customFormat="false" ht="12.75" hidden="false" customHeight="false" outlineLevel="0" collapsed="false">
      <c r="A37" s="20" t="s">
        <v>29</v>
      </c>
      <c r="B37" s="20"/>
      <c r="C37" s="20"/>
      <c r="D37" s="20"/>
      <c r="E37" s="11" t="s">
        <v>229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64"/>
      <c r="AI37" s="64"/>
      <c r="AJ37" s="64"/>
      <c r="AK37" s="64"/>
      <c r="AL37" s="64"/>
      <c r="AM37" s="64"/>
      <c r="AN37" s="64"/>
      <c r="AO37" s="64"/>
      <c r="AP37" s="64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</row>
    <row r="38" customFormat="false" ht="12.75" hidden="false" customHeight="false" outlineLevel="0" collapsed="false">
      <c r="A38" s="20"/>
      <c r="B38" s="20"/>
      <c r="C38" s="20"/>
      <c r="D38" s="20"/>
      <c r="E38" s="12" t="s">
        <v>230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64"/>
      <c r="AI38" s="64"/>
      <c r="AJ38" s="64"/>
      <c r="AK38" s="64"/>
      <c r="AL38" s="64"/>
      <c r="AM38" s="64"/>
      <c r="AN38" s="64"/>
      <c r="AO38" s="64"/>
      <c r="AP38" s="64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</row>
    <row r="39" customFormat="false" ht="12.8" hidden="false" customHeight="false" outlineLevel="0" collapsed="false">
      <c r="A39" s="8" t="s">
        <v>231</v>
      </c>
      <c r="B39" s="8"/>
      <c r="C39" s="8"/>
      <c r="D39" s="8"/>
      <c r="E39" s="18" t="s">
        <v>232</v>
      </c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6" t="s">
        <v>92</v>
      </c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</row>
    <row r="40" customFormat="false" ht="12.8" hidden="false" customHeight="false" outlineLevel="0" collapsed="false">
      <c r="A40" s="16" t="s">
        <v>233</v>
      </c>
      <c r="B40" s="16"/>
      <c r="C40" s="16"/>
      <c r="D40" s="16"/>
      <c r="E40" s="9" t="s">
        <v>234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8" t="s">
        <v>201</v>
      </c>
      <c r="AI40" s="8"/>
      <c r="AJ40" s="8"/>
      <c r="AK40" s="8"/>
      <c r="AL40" s="8"/>
      <c r="AM40" s="8"/>
      <c r="AN40" s="8"/>
      <c r="AO40" s="8"/>
      <c r="AP40" s="8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customFormat="false" ht="12.8" hidden="false" customHeight="false" outlineLevel="0" collapsed="false">
      <c r="A41" s="8" t="s">
        <v>235</v>
      </c>
      <c r="B41" s="8"/>
      <c r="C41" s="8"/>
      <c r="D41" s="8"/>
      <c r="E41" s="11" t="s">
        <v>236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8" t="s">
        <v>201</v>
      </c>
      <c r="AI41" s="8"/>
      <c r="AJ41" s="8"/>
      <c r="AK41" s="8"/>
      <c r="AL41" s="8"/>
      <c r="AM41" s="8"/>
      <c r="AN41" s="8"/>
      <c r="AO41" s="8"/>
      <c r="AP41" s="8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</row>
    <row r="42" customFormat="false" ht="12.8" hidden="false" customHeight="false" outlineLevel="0" collapsed="false">
      <c r="A42" s="20" t="s">
        <v>32</v>
      </c>
      <c r="B42" s="20"/>
      <c r="C42" s="20"/>
      <c r="D42" s="20"/>
      <c r="E42" s="11" t="s">
        <v>237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64"/>
      <c r="AI42" s="64"/>
      <c r="AJ42" s="64"/>
      <c r="AK42" s="64"/>
      <c r="AL42" s="64"/>
      <c r="AM42" s="64"/>
      <c r="AN42" s="64"/>
      <c r="AO42" s="64"/>
      <c r="AP42" s="64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</row>
    <row r="43" customFormat="false" ht="12.8" hidden="false" customHeight="false" outlineLevel="0" collapsed="false">
      <c r="A43" s="20"/>
      <c r="B43" s="20"/>
      <c r="C43" s="20"/>
      <c r="D43" s="20"/>
      <c r="E43" s="12" t="s">
        <v>238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64"/>
      <c r="AI43" s="64"/>
      <c r="AJ43" s="64"/>
      <c r="AK43" s="64"/>
      <c r="AL43" s="64"/>
      <c r="AM43" s="64"/>
      <c r="AN43" s="64"/>
      <c r="AO43" s="64"/>
      <c r="AP43" s="64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</row>
    <row r="44" customFormat="false" ht="12.8" hidden="false" customHeight="false" outlineLevel="0" collapsed="false">
      <c r="A44" s="20" t="s">
        <v>34</v>
      </c>
      <c r="B44" s="20"/>
      <c r="C44" s="20"/>
      <c r="D44" s="20"/>
      <c r="E44" s="18" t="s">
        <v>239</v>
      </c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64" t="s">
        <v>184</v>
      </c>
      <c r="AI44" s="64"/>
      <c r="AJ44" s="64"/>
      <c r="AK44" s="64"/>
      <c r="AL44" s="64"/>
      <c r="AM44" s="64"/>
      <c r="AN44" s="64"/>
      <c r="AO44" s="64"/>
      <c r="AP44" s="64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</row>
    <row r="45" customFormat="false" ht="12.8" hidden="false" customHeight="false" outlineLevel="0" collapsed="false">
      <c r="A45" s="20"/>
      <c r="B45" s="20"/>
      <c r="C45" s="20"/>
      <c r="D45" s="20"/>
      <c r="E45" s="12" t="s">
        <v>240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64"/>
      <c r="AI45" s="64"/>
      <c r="AJ45" s="64"/>
      <c r="AK45" s="64"/>
      <c r="AL45" s="64"/>
      <c r="AM45" s="64"/>
      <c r="AN45" s="64"/>
      <c r="AO45" s="64"/>
      <c r="AP45" s="64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</row>
    <row r="46" customFormat="false" ht="12.8" hidden="false" customHeight="false" outlineLevel="0" collapsed="false">
      <c r="A46" s="65" t="s">
        <v>41</v>
      </c>
      <c r="B46" s="65"/>
      <c r="C46" s="65"/>
      <c r="D46" s="65"/>
      <c r="E46" s="18" t="s">
        <v>241</v>
      </c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5" t="s">
        <v>188</v>
      </c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</row>
    <row r="47" customFormat="false" ht="12.8" hidden="false" customHeight="false" outlineLevel="0" collapsed="false">
      <c r="A47" s="8" t="s">
        <v>43</v>
      </c>
      <c r="B47" s="8"/>
      <c r="C47" s="8"/>
      <c r="D47" s="8"/>
      <c r="E47" s="9" t="s">
        <v>232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6" t="s">
        <v>92</v>
      </c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</row>
    <row r="48" customFormat="false" ht="12.8" hidden="false" customHeight="false" outlineLevel="0" collapsed="false">
      <c r="A48" s="16" t="s">
        <v>242</v>
      </c>
      <c r="B48" s="16"/>
      <c r="C48" s="16"/>
      <c r="D48" s="16"/>
      <c r="E48" s="9" t="s">
        <v>234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5" t="s">
        <v>92</v>
      </c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</row>
    <row r="49" customFormat="false" ht="12.8" hidden="false" customHeight="false" outlineLevel="0" collapsed="false">
      <c r="A49" s="20" t="s">
        <v>243</v>
      </c>
      <c r="B49" s="20"/>
      <c r="C49" s="20"/>
      <c r="D49" s="20"/>
      <c r="E49" s="11" t="s">
        <v>244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64" t="s">
        <v>92</v>
      </c>
      <c r="AI49" s="64"/>
      <c r="AJ49" s="64"/>
      <c r="AK49" s="64"/>
      <c r="AL49" s="64"/>
      <c r="AM49" s="64"/>
      <c r="AN49" s="64"/>
      <c r="AO49" s="64"/>
      <c r="AP49" s="64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</row>
    <row r="50" customFormat="false" ht="12.8" hidden="false" customHeight="false" outlineLevel="0" collapsed="false">
      <c r="A50" s="20"/>
      <c r="B50" s="20"/>
      <c r="C50" s="20"/>
      <c r="D50" s="20"/>
      <c r="E50" s="12" t="s">
        <v>245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64"/>
      <c r="AI50" s="64"/>
      <c r="AJ50" s="64"/>
      <c r="AK50" s="64"/>
      <c r="AL50" s="64"/>
      <c r="AM50" s="64"/>
      <c r="AN50" s="64"/>
      <c r="AO50" s="64"/>
      <c r="AP50" s="64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</row>
    <row r="51" customFormat="false" ht="12.8" hidden="false" customHeight="false" outlineLevel="0" collapsed="false">
      <c r="A51" s="65" t="s">
        <v>103</v>
      </c>
      <c r="B51" s="65"/>
      <c r="C51" s="65"/>
      <c r="D51" s="65"/>
      <c r="E51" s="18" t="s">
        <v>246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</row>
    <row r="52" customFormat="false" ht="12.8" hidden="false" customHeight="false" outlineLevel="0" collapsed="false">
      <c r="A52" s="20" t="s">
        <v>105</v>
      </c>
      <c r="B52" s="20"/>
      <c r="C52" s="20"/>
      <c r="D52" s="20"/>
      <c r="E52" s="11" t="s">
        <v>247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64" t="s">
        <v>184</v>
      </c>
      <c r="AI52" s="64"/>
      <c r="AJ52" s="64"/>
      <c r="AK52" s="64"/>
      <c r="AL52" s="64"/>
      <c r="AM52" s="64"/>
      <c r="AN52" s="64"/>
      <c r="AO52" s="64"/>
      <c r="AP52" s="64"/>
      <c r="AQ52" s="6" t="n">
        <v>8</v>
      </c>
      <c r="AR52" s="6"/>
      <c r="AS52" s="6"/>
      <c r="AT52" s="6"/>
      <c r="AU52" s="6"/>
      <c r="AV52" s="6"/>
      <c r="AW52" s="6"/>
      <c r="AX52" s="6"/>
      <c r="AY52" s="6"/>
      <c r="AZ52" s="6" t="n">
        <v>7</v>
      </c>
      <c r="BA52" s="6"/>
      <c r="BB52" s="6"/>
      <c r="BC52" s="6"/>
      <c r="BD52" s="6"/>
      <c r="BE52" s="6"/>
      <c r="BF52" s="6"/>
      <c r="BG52" s="6"/>
      <c r="BH52" s="6"/>
    </row>
    <row r="53" customFormat="false" ht="12.8" hidden="false" customHeight="false" outlineLevel="0" collapsed="false">
      <c r="A53" s="20"/>
      <c r="B53" s="20"/>
      <c r="C53" s="20"/>
      <c r="D53" s="20"/>
      <c r="E53" s="12" t="s">
        <v>248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64"/>
      <c r="AI53" s="64"/>
      <c r="AJ53" s="64"/>
      <c r="AK53" s="64"/>
      <c r="AL53" s="64"/>
      <c r="AM53" s="64"/>
      <c r="AN53" s="64"/>
      <c r="AO53" s="64"/>
      <c r="AP53" s="64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</row>
    <row r="54" customFormat="false" ht="12.8" hidden="false" customHeight="false" outlineLevel="0" collapsed="false">
      <c r="A54" s="8" t="s">
        <v>108</v>
      </c>
      <c r="B54" s="8"/>
      <c r="C54" s="8"/>
      <c r="D54" s="8"/>
      <c r="E54" s="9" t="s">
        <v>249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6" t="s">
        <v>188</v>
      </c>
      <c r="AI54" s="6"/>
      <c r="AJ54" s="6"/>
      <c r="AK54" s="6"/>
      <c r="AL54" s="6"/>
      <c r="AM54" s="6"/>
      <c r="AN54" s="6"/>
      <c r="AO54" s="6"/>
      <c r="AP54" s="6"/>
      <c r="AQ54" s="6" t="n">
        <f aca="false">AQ36</f>
        <v>10181.25</v>
      </c>
      <c r="AR54" s="6"/>
      <c r="AS54" s="6"/>
      <c r="AT54" s="6"/>
      <c r="AU54" s="6"/>
      <c r="AV54" s="6"/>
      <c r="AW54" s="6"/>
      <c r="AX54" s="6"/>
      <c r="AY54" s="6"/>
      <c r="AZ54" s="6" t="n">
        <f aca="false">AZ36</f>
        <v>10441.25</v>
      </c>
      <c r="BA54" s="6"/>
      <c r="BB54" s="6"/>
      <c r="BC54" s="6"/>
      <c r="BD54" s="6"/>
      <c r="BE54" s="6"/>
      <c r="BF54" s="6"/>
      <c r="BG54" s="6"/>
      <c r="BH54" s="6"/>
    </row>
    <row r="55" customFormat="false" ht="12.8" hidden="false" customHeight="false" outlineLevel="0" collapsed="false">
      <c r="A55" s="8" t="s">
        <v>250</v>
      </c>
      <c r="B55" s="8"/>
      <c r="C55" s="8"/>
      <c r="D55" s="8"/>
      <c r="E55" s="9" t="s">
        <v>251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6" t="s">
        <v>92</v>
      </c>
      <c r="AI55" s="6"/>
      <c r="AJ55" s="6"/>
      <c r="AK55" s="6"/>
      <c r="AL55" s="6"/>
      <c r="AM55" s="6"/>
      <c r="AN55" s="6"/>
      <c r="AO55" s="6"/>
      <c r="AP55" s="6"/>
      <c r="AQ55" s="6" t="n">
        <f aca="false">AQ52*AQ54</f>
        <v>81450</v>
      </c>
      <c r="AR55" s="6"/>
      <c r="AS55" s="6"/>
      <c r="AT55" s="6"/>
      <c r="AU55" s="6"/>
      <c r="AV55" s="6"/>
      <c r="AW55" s="6"/>
      <c r="AX55" s="6"/>
      <c r="AY55" s="6"/>
      <c r="AZ55" s="6" t="n">
        <f aca="false">AZ52*AZ54</f>
        <v>73088.75</v>
      </c>
      <c r="BA55" s="6"/>
      <c r="BB55" s="6"/>
      <c r="BC55" s="6"/>
      <c r="BD55" s="6"/>
      <c r="BE55" s="6"/>
      <c r="BF55" s="6"/>
      <c r="BG55" s="6"/>
      <c r="BH55" s="6"/>
    </row>
    <row r="56" customFormat="false" ht="12.8" hidden="false" customHeight="false" outlineLevel="0" collapsed="false">
      <c r="A56" s="8" t="s">
        <v>110</v>
      </c>
      <c r="B56" s="8"/>
      <c r="C56" s="8"/>
      <c r="D56" s="8"/>
      <c r="E56" s="9" t="s">
        <v>252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6" t="s">
        <v>92</v>
      </c>
      <c r="AI56" s="6"/>
      <c r="AJ56" s="6"/>
      <c r="AK56" s="6"/>
      <c r="AL56" s="6"/>
      <c r="AM56" s="6"/>
      <c r="AN56" s="6"/>
      <c r="AO56" s="6"/>
      <c r="AP56" s="6"/>
      <c r="AQ56" s="66" t="n">
        <f aca="false">AQ55*1.317</f>
        <v>107269.65</v>
      </c>
      <c r="AR56" s="66"/>
      <c r="AS56" s="66"/>
      <c r="AT56" s="66"/>
      <c r="AU56" s="66"/>
      <c r="AV56" s="66"/>
      <c r="AW56" s="66"/>
      <c r="AX56" s="66"/>
      <c r="AY56" s="66"/>
      <c r="AZ56" s="13" t="n">
        <f aca="false">AZ55*1.317</f>
        <v>96257.88375</v>
      </c>
      <c r="BA56" s="13"/>
      <c r="BB56" s="13"/>
      <c r="BC56" s="13"/>
      <c r="BD56" s="13"/>
      <c r="BE56" s="13"/>
      <c r="BF56" s="13"/>
      <c r="BG56" s="13"/>
      <c r="BH56" s="13"/>
    </row>
    <row r="57" customFormat="false" ht="12.8" hidden="false" customHeight="false" outlineLevel="0" collapsed="false">
      <c r="A57" s="8" t="s">
        <v>112</v>
      </c>
      <c r="B57" s="8"/>
      <c r="C57" s="8"/>
      <c r="D57" s="8"/>
      <c r="E57" s="9" t="s">
        <v>253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6" t="s">
        <v>188</v>
      </c>
      <c r="AI57" s="6"/>
      <c r="AJ57" s="6"/>
      <c r="AK57" s="6"/>
      <c r="AL57" s="6"/>
      <c r="AM57" s="6"/>
      <c r="AN57" s="6"/>
      <c r="AO57" s="6"/>
      <c r="AP57" s="6"/>
      <c r="AQ57" s="6" t="n">
        <f aca="false">AQ55/AQ52</f>
        <v>10181.25</v>
      </c>
      <c r="AR57" s="6"/>
      <c r="AS57" s="6"/>
      <c r="AT57" s="6"/>
      <c r="AU57" s="6"/>
      <c r="AV57" s="6"/>
      <c r="AW57" s="6"/>
      <c r="AX57" s="6"/>
      <c r="AY57" s="6"/>
      <c r="AZ57" s="6" t="n">
        <f aca="false">AZ55/AZ52</f>
        <v>10441.25</v>
      </c>
      <c r="BA57" s="6"/>
      <c r="BB57" s="6"/>
      <c r="BC57" s="6"/>
      <c r="BD57" s="6"/>
      <c r="BE57" s="6"/>
      <c r="BF57" s="6"/>
      <c r="BG57" s="6"/>
      <c r="BH57" s="6"/>
    </row>
    <row r="58" s="61" customFormat="true" ht="3" hidden="false" customHeight="true" outlineLevel="0" collapsed="false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</row>
    <row r="59" customFormat="false" ht="12.8" hidden="false" customHeight="false" outlineLevel="0" collapsed="false">
      <c r="A59" s="62" t="s">
        <v>174</v>
      </c>
      <c r="B59" s="63"/>
      <c r="C59" s="63"/>
      <c r="D59" s="63"/>
      <c r="E59" s="62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</row>
    <row r="60" customFormat="false" ht="12.8" hidden="false" customHeight="false" outlineLevel="0" collapsed="false">
      <c r="A60" s="62" t="s">
        <v>175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</row>
    <row r="62" customFormat="false" ht="12.8" hidden="false" customHeight="true" outlineLevel="0" collapsed="false">
      <c r="A62" s="14" t="s">
        <v>45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</row>
    <row r="63" customFormat="false" ht="12.8" hidden="false" customHeight="false" outlineLevel="0" collapsed="false"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customFormat="false" ht="12.8" hidden="false" customHeight="false" outlineLevel="0" collapsed="false"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</row>
    <row r="65" customFormat="false" ht="12.8" hidden="false" customHeight="false" outlineLevel="0" collapsed="false">
      <c r="A65" s="14" t="s">
        <v>254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</row>
    <row r="70" customFormat="false" ht="12.8" hidden="false" customHeight="false" outlineLevel="0" collapsed="false"/>
    <row r="82" customFormat="false" ht="12.8" hidden="false" customHeight="false" outlineLevel="0" collapsed="false"/>
    <row r="83" customFormat="false" ht="12.8" hidden="false" customHeight="false" outlineLevel="0" collapsed="false"/>
    <row r="92" customFormat="false" ht="12.8" hidden="false" customHeight="false" outlineLevel="0" collapsed="false"/>
    <row r="1048576" customFormat="false" ht="12.8" hidden="false" customHeight="false" outlineLevel="0" collapsed="false"/>
  </sheetData>
  <mergeCells count="234">
    <mergeCell ref="A3:BH3"/>
    <mergeCell ref="A5:D5"/>
    <mergeCell ref="E5:AG5"/>
    <mergeCell ref="AH5:AP5"/>
    <mergeCell ref="AQ5:AY5"/>
    <mergeCell ref="AZ5:BH5"/>
    <mergeCell ref="A6:D6"/>
    <mergeCell ref="E6:AG6"/>
    <mergeCell ref="AH6:AP6"/>
    <mergeCell ref="AQ6:AY6"/>
    <mergeCell ref="AZ6:BH6"/>
    <mergeCell ref="A7:D7"/>
    <mergeCell ref="E7:AG7"/>
    <mergeCell ref="AH7:AP7"/>
    <mergeCell ref="AQ7:AY7"/>
    <mergeCell ref="AZ7:BH7"/>
    <mergeCell ref="A8:D8"/>
    <mergeCell ref="E8:AG8"/>
    <mergeCell ref="AH8:AP8"/>
    <mergeCell ref="AQ8:AY8"/>
    <mergeCell ref="AZ8:BH8"/>
    <mergeCell ref="A9:D9"/>
    <mergeCell ref="E9:AG9"/>
    <mergeCell ref="AH9:AP9"/>
    <mergeCell ref="AQ9:AY9"/>
    <mergeCell ref="AZ9:BH9"/>
    <mergeCell ref="A10:D10"/>
    <mergeCell ref="E10:AG10"/>
    <mergeCell ref="AH10:AP10"/>
    <mergeCell ref="AQ10:AY10"/>
    <mergeCell ref="AZ10:BH10"/>
    <mergeCell ref="A11:D11"/>
    <mergeCell ref="E11:AG11"/>
    <mergeCell ref="AH11:AP11"/>
    <mergeCell ref="AQ11:AY11"/>
    <mergeCell ref="AZ11:BH11"/>
    <mergeCell ref="A12:D12"/>
    <mergeCell ref="E12:AG12"/>
    <mergeCell ref="AH12:AP12"/>
    <mergeCell ref="AQ12:AY12"/>
    <mergeCell ref="AZ12:BH12"/>
    <mergeCell ref="A13:D14"/>
    <mergeCell ref="E13:AG13"/>
    <mergeCell ref="AH13:AP14"/>
    <mergeCell ref="AQ13:AY14"/>
    <mergeCell ref="AZ13:BH14"/>
    <mergeCell ref="E14:AG14"/>
    <mergeCell ref="A15:D15"/>
    <mergeCell ref="E15:AG15"/>
    <mergeCell ref="AH15:AP15"/>
    <mergeCell ref="AQ15:AY15"/>
    <mergeCell ref="AZ15:BH15"/>
    <mergeCell ref="A16:D17"/>
    <mergeCell ref="E16:AG16"/>
    <mergeCell ref="AH16:AP17"/>
    <mergeCell ref="AQ16:AY17"/>
    <mergeCell ref="AZ16:BH17"/>
    <mergeCell ref="E17:AG17"/>
    <mergeCell ref="A18:D18"/>
    <mergeCell ref="E18:AG18"/>
    <mergeCell ref="AH18:AP18"/>
    <mergeCell ref="AQ18:AY18"/>
    <mergeCell ref="AZ18:BH18"/>
    <mergeCell ref="A19:D20"/>
    <mergeCell ref="E19:AG19"/>
    <mergeCell ref="AH19:AP20"/>
    <mergeCell ref="AQ19:AY20"/>
    <mergeCell ref="AZ19:BH20"/>
    <mergeCell ref="E20:AG20"/>
    <mergeCell ref="A21:D21"/>
    <mergeCell ref="E21:AG21"/>
    <mergeCell ref="AH21:AP21"/>
    <mergeCell ref="AQ21:AY21"/>
    <mergeCell ref="AZ21:BH21"/>
    <mergeCell ref="A22:D22"/>
    <mergeCell ref="E22:AG22"/>
    <mergeCell ref="AH22:AP22"/>
    <mergeCell ref="AQ22:AY22"/>
    <mergeCell ref="AZ22:BH22"/>
    <mergeCell ref="A23:D23"/>
    <mergeCell ref="E23:AG23"/>
    <mergeCell ref="AH23:AP23"/>
    <mergeCell ref="AQ23:AY23"/>
    <mergeCell ref="AZ23:BH23"/>
    <mergeCell ref="A24:D24"/>
    <mergeCell ref="E24:AG24"/>
    <mergeCell ref="AH24:AP24"/>
    <mergeCell ref="AQ24:AY24"/>
    <mergeCell ref="AZ24:BH24"/>
    <mergeCell ref="A25:D25"/>
    <mergeCell ref="E25:AG25"/>
    <mergeCell ref="AH25:AP25"/>
    <mergeCell ref="AQ25:AY25"/>
    <mergeCell ref="AZ25:BH25"/>
    <mergeCell ref="A26:D26"/>
    <mergeCell ref="E26:AG26"/>
    <mergeCell ref="AH26:AP26"/>
    <mergeCell ref="AQ26:AY26"/>
    <mergeCell ref="AZ26:BH26"/>
    <mergeCell ref="A27:D27"/>
    <mergeCell ref="E27:AG27"/>
    <mergeCell ref="AH27:AP27"/>
    <mergeCell ref="AQ27:AY27"/>
    <mergeCell ref="AZ27:BH27"/>
    <mergeCell ref="A28:D28"/>
    <mergeCell ref="E28:AG28"/>
    <mergeCell ref="AH28:AP28"/>
    <mergeCell ref="AQ28:AY28"/>
    <mergeCell ref="AZ28:BH28"/>
    <mergeCell ref="A29:D29"/>
    <mergeCell ref="E29:AG29"/>
    <mergeCell ref="AH29:AP29"/>
    <mergeCell ref="AQ29:AY29"/>
    <mergeCell ref="AZ29:BH29"/>
    <mergeCell ref="A30:D30"/>
    <mergeCell ref="E30:AG30"/>
    <mergeCell ref="AH30:AP30"/>
    <mergeCell ref="AQ30:AY30"/>
    <mergeCell ref="AZ30:BH30"/>
    <mergeCell ref="A31:D31"/>
    <mergeCell ref="E31:AG31"/>
    <mergeCell ref="AH31:AP31"/>
    <mergeCell ref="AQ31:AY31"/>
    <mergeCell ref="AZ31:BH31"/>
    <mergeCell ref="A32:D33"/>
    <mergeCell ref="E32:AG32"/>
    <mergeCell ref="AH32:AP33"/>
    <mergeCell ref="AQ32:AY33"/>
    <mergeCell ref="AZ32:BH33"/>
    <mergeCell ref="E33:AG33"/>
    <mergeCell ref="A34:D34"/>
    <mergeCell ref="E34:AG34"/>
    <mergeCell ref="AH34:AP34"/>
    <mergeCell ref="AQ34:AY34"/>
    <mergeCell ref="AZ34:BH34"/>
    <mergeCell ref="A35:D35"/>
    <mergeCell ref="E35:AG35"/>
    <mergeCell ref="AH35:AP35"/>
    <mergeCell ref="AQ35:AY35"/>
    <mergeCell ref="AZ35:BH35"/>
    <mergeCell ref="A36:D36"/>
    <mergeCell ref="E36:AG36"/>
    <mergeCell ref="AH36:AP36"/>
    <mergeCell ref="AQ36:AY36"/>
    <mergeCell ref="AZ36:BH36"/>
    <mergeCell ref="A37:D38"/>
    <mergeCell ref="E37:AG37"/>
    <mergeCell ref="AH37:AP38"/>
    <mergeCell ref="AQ37:AY38"/>
    <mergeCell ref="AZ37:BH38"/>
    <mergeCell ref="E38:AG38"/>
    <mergeCell ref="A39:D39"/>
    <mergeCell ref="E39:AG39"/>
    <mergeCell ref="AH39:AP39"/>
    <mergeCell ref="AQ39:AY39"/>
    <mergeCell ref="AZ39:BH39"/>
    <mergeCell ref="A40:D40"/>
    <mergeCell ref="E40:AG40"/>
    <mergeCell ref="AH40:AP40"/>
    <mergeCell ref="AQ40:AY40"/>
    <mergeCell ref="AZ40:BH40"/>
    <mergeCell ref="A41:D41"/>
    <mergeCell ref="E41:AG41"/>
    <mergeCell ref="AH41:AP41"/>
    <mergeCell ref="AQ41:AY41"/>
    <mergeCell ref="AZ41:BH41"/>
    <mergeCell ref="A42:D43"/>
    <mergeCell ref="E42:AG42"/>
    <mergeCell ref="AH42:AP43"/>
    <mergeCell ref="AQ42:AY43"/>
    <mergeCell ref="AZ42:BH43"/>
    <mergeCell ref="E43:AG43"/>
    <mergeCell ref="A44:D45"/>
    <mergeCell ref="E44:AG44"/>
    <mergeCell ref="AH44:AP45"/>
    <mergeCell ref="AQ44:AY45"/>
    <mergeCell ref="AZ44:BH45"/>
    <mergeCell ref="E45:AG45"/>
    <mergeCell ref="A46:D46"/>
    <mergeCell ref="E46:AG46"/>
    <mergeCell ref="AH46:AP46"/>
    <mergeCell ref="AQ46:AY46"/>
    <mergeCell ref="AZ46:BH46"/>
    <mergeCell ref="A47:D47"/>
    <mergeCell ref="E47:AG47"/>
    <mergeCell ref="AH47:AP47"/>
    <mergeCell ref="AQ47:AY47"/>
    <mergeCell ref="AZ47:BH47"/>
    <mergeCell ref="A48:D48"/>
    <mergeCell ref="E48:AG48"/>
    <mergeCell ref="AH48:AP48"/>
    <mergeCell ref="AQ48:AY48"/>
    <mergeCell ref="AZ48:BH48"/>
    <mergeCell ref="A49:D50"/>
    <mergeCell ref="E49:AG49"/>
    <mergeCell ref="AH49:AP50"/>
    <mergeCell ref="AQ49:AY50"/>
    <mergeCell ref="AZ49:BH50"/>
    <mergeCell ref="E50:AG50"/>
    <mergeCell ref="A51:D51"/>
    <mergeCell ref="E51:AG51"/>
    <mergeCell ref="AH51:AP51"/>
    <mergeCell ref="AQ51:AY51"/>
    <mergeCell ref="AZ51:BH51"/>
    <mergeCell ref="A52:D53"/>
    <mergeCell ref="E52:AG52"/>
    <mergeCell ref="AH52:AP53"/>
    <mergeCell ref="AQ52:AY53"/>
    <mergeCell ref="AZ52:BH53"/>
    <mergeCell ref="E53:AG53"/>
    <mergeCell ref="A54:D54"/>
    <mergeCell ref="E54:AG54"/>
    <mergeCell ref="AH54:AP54"/>
    <mergeCell ref="AQ54:AY54"/>
    <mergeCell ref="AZ54:BH54"/>
    <mergeCell ref="A55:D55"/>
    <mergeCell ref="E55:AG55"/>
    <mergeCell ref="AH55:AP55"/>
    <mergeCell ref="AQ55:AY55"/>
    <mergeCell ref="AZ55:BH55"/>
    <mergeCell ref="A56:D56"/>
    <mergeCell ref="E56:AG56"/>
    <mergeCell ref="AH56:AP56"/>
    <mergeCell ref="AQ56:AY56"/>
    <mergeCell ref="AZ56:BH56"/>
    <mergeCell ref="A57:D57"/>
    <mergeCell ref="E57:AG57"/>
    <mergeCell ref="AH57:AP57"/>
    <mergeCell ref="AQ57:AY57"/>
    <mergeCell ref="AZ57:BH57"/>
    <mergeCell ref="A62:BA62"/>
    <mergeCell ref="J63:BA63"/>
    <mergeCell ref="J64:BA64"/>
    <mergeCell ref="A65:BA65"/>
  </mergeCells>
  <printOptions headings="false" gridLines="false" gridLinesSet="true" horizontalCentered="false" verticalCentered="false"/>
  <pageMargins left="0.489583333333333" right="0.41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F3333"/>
    <pageSetUpPr fitToPage="true"/>
  </sheetPr>
  <dimension ref="A1:CM92"/>
  <sheetViews>
    <sheetView windowProtection="false"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S48" activeCellId="0" sqref="AS48"/>
    </sheetView>
  </sheetViews>
  <sheetFormatPr defaultRowHeight="12.75"/>
  <cols>
    <col collapsed="false" hidden="false" max="1025" min="1" style="0" width="1.8068181818181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AE1" s="2"/>
      <c r="CM1" s="2" t="s">
        <v>255</v>
      </c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="4" customFormat="true" ht="15.75" hidden="false" customHeight="false" outlineLevel="0" collapsed="false">
      <c r="A3" s="3" t="s">
        <v>256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</row>
    <row r="4" s="4" customFormat="true" ht="15.75" hidden="false" customHeight="false" outlineLevel="0" collapsed="false">
      <c r="A4" s="3" t="s">
        <v>257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AE5" s="67"/>
      <c r="BC5" s="67"/>
    </row>
    <row r="6" customFormat="false" ht="12.75" hidden="false" customHeight="false" outlineLevel="0" collapsed="false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">
        <v>258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 t="s">
        <v>259</v>
      </c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 t="s">
        <v>260</v>
      </c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 t="s">
        <v>258</v>
      </c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 t="s">
        <v>261</v>
      </c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 t="s">
        <v>262</v>
      </c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</row>
    <row r="7" customFormat="false" ht="12.75" hidden="false" customHeight="false" outlineLevel="0" collapsed="false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 t="s">
        <v>263</v>
      </c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 t="s">
        <v>264</v>
      </c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 t="s">
        <v>264</v>
      </c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 t="s">
        <v>265</v>
      </c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 t="s">
        <v>266</v>
      </c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 t="s">
        <v>188</v>
      </c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</row>
    <row r="8" customFormat="false" ht="12.8" hidden="false" customHeight="false" outlineLevel="0" collapsed="false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 t="s">
        <v>267</v>
      </c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 t="s">
        <v>268</v>
      </c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 t="s">
        <v>268</v>
      </c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 t="s">
        <v>267</v>
      </c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</row>
    <row r="9" customFormat="false" ht="12.8" hidden="false" customHeight="false" outlineLevel="0" collapsed="false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 t="s">
        <v>269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 t="s">
        <v>269</v>
      </c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</row>
    <row r="10" customFormat="false" ht="12.8" hidden="false" customHeight="false" outlineLevel="0" collapsed="false">
      <c r="A10" s="68" t="s">
        <v>270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7" t="n">
        <f aca="false">T11+T16</f>
        <v>63211.46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 t="n">
        <f aca="false">AF11+AF16</f>
        <v>0</v>
      </c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 t="n">
        <f aca="false">AR11+AR16</f>
        <v>0</v>
      </c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 t="n">
        <f aca="false">BD11+BD16</f>
        <v>55549.46</v>
      </c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 t="n">
        <f aca="false">(T10+BD10)/2</f>
        <v>59380.46</v>
      </c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 t="n">
        <f aca="false">CB11+CB16</f>
        <v>7662</v>
      </c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</row>
    <row r="11" customFormat="false" ht="12.8" hidden="false" customHeight="false" outlineLevel="0" collapsed="false">
      <c r="A11" s="69" t="s">
        <v>271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" t="n">
        <f aca="false">T12+T13+T14+T15</f>
        <v>63211.46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 t="n">
        <f aca="false">AF12+AF13+AF14+AF15</f>
        <v>0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 t="n">
        <f aca="false">AR12+AR13+AR14+AR15</f>
        <v>0</v>
      </c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 t="n">
        <f aca="false">BD12+BD13+BD14+BD15</f>
        <v>55549.46</v>
      </c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7" t="n">
        <f aca="false">(T11+BD11)/2</f>
        <v>59380.46</v>
      </c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6" t="n">
        <f aca="false">CB12+CB13+CB14+CB15</f>
        <v>7662</v>
      </c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</row>
    <row r="12" customFormat="false" ht="12.8" hidden="false" customHeight="false" outlineLevel="0" collapsed="false">
      <c r="A12" s="70" t="s">
        <v>9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</row>
    <row r="13" customFormat="false" ht="12.8" hidden="false" customHeight="false" outlineLevel="0" collapsed="false">
      <c r="A13" s="70" t="s">
        <v>10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</row>
    <row r="14" customFormat="false" ht="12.8" hidden="false" customHeight="false" outlineLevel="0" collapsed="false">
      <c r="A14" s="70" t="s">
        <v>11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6" t="n">
        <v>63211.46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 t="n">
        <v>55549.46</v>
      </c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7" t="n">
        <f aca="false">(T14+BD14)/2</f>
        <v>59380.46</v>
      </c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6" t="n">
        <f aca="false">T14-BD14</f>
        <v>7662</v>
      </c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</row>
    <row r="15" customFormat="false" ht="12.8" hidden="false" customHeight="false" outlineLevel="0" collapsed="false">
      <c r="A15" s="70" t="s">
        <v>12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</row>
    <row r="16" customFormat="false" ht="12.8" hidden="false" customHeight="false" outlineLevel="0" collapsed="false">
      <c r="A16" s="69" t="s">
        <v>272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</row>
    <row r="17" customFormat="false" ht="12.8" hidden="false" customHeight="false" outlineLevel="0" collapsed="false">
      <c r="A17" s="70" t="s">
        <v>9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</row>
    <row r="18" customFormat="false" ht="12.8" hidden="false" customHeight="false" outlineLevel="0" collapsed="false">
      <c r="A18" s="70" t="s">
        <v>10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</row>
    <row r="19" customFormat="false" ht="12.8" hidden="false" customHeight="false" outlineLevel="0" collapsed="false">
      <c r="A19" s="70" t="s">
        <v>11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</row>
    <row r="20" customFormat="false" ht="12.8" hidden="false" customHeight="false" outlineLevel="0" collapsed="false">
      <c r="A20" s="70" t="s">
        <v>12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</row>
    <row r="21" customFormat="false" ht="12.8" hidden="false" customHeight="false" outlineLevel="0" collapsed="false">
      <c r="A21" s="69" t="s">
        <v>273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" t="n">
        <f aca="false">T22+T23+T24+T25</f>
        <v>127263.56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 t="n">
        <f aca="false">AF22+AF23+AF24+AF25</f>
        <v>0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 t="n">
        <f aca="false">AR22+AR23+AR24+AR25</f>
        <v>0</v>
      </c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 t="n">
        <f aca="false">BD22+BD23+BD24+BD25</f>
        <v>111775.77</v>
      </c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7" t="n">
        <f aca="false">(T21+BD21)/2</f>
        <v>119519.665</v>
      </c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6" t="n">
        <f aca="false">CB22+CB23+CB24+CB25</f>
        <v>15487.79</v>
      </c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</row>
    <row r="22" customFormat="false" ht="12.8" hidden="false" customHeight="false" outlineLevel="0" collapsed="false">
      <c r="A22" s="70" t="s">
        <v>9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</row>
    <row r="23" customFormat="false" ht="12.8" hidden="false" customHeight="false" outlineLevel="0" collapsed="false">
      <c r="A23" s="70" t="s">
        <v>10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</row>
    <row r="24" customFormat="false" ht="12.8" hidden="false" customHeight="false" outlineLevel="0" collapsed="false">
      <c r="A24" s="70" t="s">
        <v>11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6" t="n">
        <f aca="false">66442.67+70.43+60750.46</f>
        <v>127263.56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 t="n">
        <f aca="false">58388.99+53386.78</f>
        <v>111775.77</v>
      </c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7" t="n">
        <f aca="false">(T24+BD24)/2</f>
        <v>119519.665</v>
      </c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6" t="n">
        <f aca="false">T24-BD24</f>
        <v>15487.79</v>
      </c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</row>
    <row r="25" customFormat="false" ht="12.8" hidden="false" customHeight="false" outlineLevel="0" collapsed="false">
      <c r="A25" s="70" t="s">
        <v>12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</row>
    <row r="26" customFormat="false" ht="12.8" hidden="false" customHeight="false" outlineLevel="0" collapsed="false">
      <c r="A26" s="69" t="s">
        <v>274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" t="n">
        <f aca="false">T10+T21</f>
        <v>190475.02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 t="n">
        <f aca="false">AF10+AF21</f>
        <v>0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 t="n">
        <f aca="false">AR10+AR21</f>
        <v>0</v>
      </c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 t="n">
        <f aca="false">BD10+BD21</f>
        <v>167325.23</v>
      </c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7" t="n">
        <f aca="false">(T26+BD26)/2</f>
        <v>178900.125</v>
      </c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6" t="n">
        <f aca="false">CB10+CB21</f>
        <v>23149.79</v>
      </c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</row>
    <row r="27" customFormat="false" ht="12.8" hidden="false" customHeight="false" outlineLevel="0" collapsed="false">
      <c r="A27" s="70" t="s">
        <v>9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</row>
    <row r="28" customFormat="false" ht="12.8" hidden="false" customHeight="false" outlineLevel="0" collapsed="false">
      <c r="A28" s="70" t="s">
        <v>10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</row>
    <row r="29" customFormat="false" ht="12.75" hidden="false" customHeight="false" outlineLevel="0" collapsed="false">
      <c r="A29" s="70" t="s">
        <v>11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</row>
    <row r="30" customFormat="false" ht="12.8" hidden="false" customHeight="false" outlineLevel="0" collapsed="false">
      <c r="A30" s="70" t="s">
        <v>12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</row>
    <row r="31" customFormat="false" ht="12.8" hidden="false" customHeight="false" outlineLevel="0" collapsed="false"/>
    <row r="32" customFormat="false" ht="12.8" hidden="false" customHeight="false" outlineLevel="0" collapsed="false">
      <c r="A32" s="14" t="s">
        <v>45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</row>
    <row r="33" customFormat="false" ht="12.8" hidden="false" customHeight="false" outlineLevel="0" collapsed="false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</row>
    <row r="34" customFormat="false" ht="12.8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</row>
    <row r="35" customFormat="false" ht="12.8" hidden="false" customHeight="false" outlineLevel="0" collapsed="false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</row>
    <row r="36" customFormat="false" ht="12.8" hidden="false" customHeight="false" outlineLevel="0" collapsed="false">
      <c r="A36" s="14" t="s">
        <v>254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</row>
    <row r="38" customFormat="false" ht="12.8" hidden="false" customHeight="false" outlineLevel="0" collapsed="false"/>
    <row r="40" customFormat="false" ht="12.8" hidden="false" customHeight="false" outlineLevel="0" collapsed="false"/>
    <row r="41" customFormat="false" ht="12.8" hidden="false" customHeight="false" outlineLevel="0" collapsed="false"/>
    <row r="42" customFormat="false" ht="12.8" hidden="false" customHeight="false" outlineLevel="0" collapsed="false"/>
    <row r="44" customFormat="false" ht="12.8" hidden="false" customHeight="false" outlineLevel="0" collapsed="false"/>
    <row r="45" customFormat="false" ht="12.8" hidden="false" customHeight="false" outlineLevel="0" collapsed="false"/>
    <row r="47" customFormat="false" ht="12.8" hidden="false" customHeight="false" outlineLevel="0" collapsed="false"/>
    <row r="48" customFormat="false" ht="12.8" hidden="false" customHeight="false" outlineLevel="0" collapsed="false"/>
    <row r="49" customFormat="false" ht="12.8" hidden="false" customHeight="false" outlineLevel="0" collapsed="false"/>
    <row r="50" customFormat="false" ht="12.8" hidden="false" customHeight="false" outlineLevel="0" collapsed="false"/>
    <row r="51" customFormat="false" ht="12.8" hidden="false" customHeight="false" outlineLevel="0" collapsed="false"/>
    <row r="52" customFormat="false" ht="12.8" hidden="false" customHeight="false" outlineLevel="0" collapsed="false"/>
    <row r="53" customFormat="false" ht="12.8" hidden="false" customHeight="false" outlineLevel="0" collapsed="false"/>
    <row r="54" customFormat="false" ht="12.8" hidden="false" customHeight="false" outlineLevel="0" collapsed="false"/>
    <row r="55" customFormat="false" ht="12.8" hidden="false" customHeight="false" outlineLevel="0" collapsed="false"/>
    <row r="56" customFormat="false" ht="12.8" hidden="false" customHeight="false" outlineLevel="0" collapsed="false"/>
    <row r="60" customFormat="false" ht="12.8" hidden="false" customHeight="false" outlineLevel="0" collapsed="false"/>
    <row r="62" customFormat="false" ht="12.8" hidden="false" customHeight="false" outlineLevel="0" collapsed="false"/>
    <row r="63" customFormat="false" ht="12.8" hidden="false" customHeight="false" outlineLevel="0" collapsed="false"/>
    <row r="64" customFormat="false" ht="12.8" hidden="false" customHeight="false" outlineLevel="0" collapsed="false"/>
    <row r="65" customFormat="false" ht="12.8" hidden="false" customHeight="false" outlineLevel="0" collapsed="false"/>
    <row r="83" customFormat="false" ht="12.8" hidden="false" customHeight="false" outlineLevel="0" collapsed="false"/>
    <row r="87" customFormat="false" ht="12.8" hidden="false" customHeight="false" outlineLevel="0" collapsed="false"/>
    <row r="88" customFormat="false" ht="12.8" hidden="false" customHeight="false" outlineLevel="0" collapsed="false"/>
    <row r="92" customFormat="false" ht="12.8" hidden="false" customHeight="false" outlineLevel="0" collapsed="false"/>
  </sheetData>
  <mergeCells count="182">
    <mergeCell ref="A3:CM3"/>
    <mergeCell ref="A4:CM4"/>
    <mergeCell ref="A6:S6"/>
    <mergeCell ref="T6:AE6"/>
    <mergeCell ref="AF6:AQ6"/>
    <mergeCell ref="AR6:BC6"/>
    <mergeCell ref="BD6:BO6"/>
    <mergeCell ref="BP6:CA6"/>
    <mergeCell ref="CB6:CM6"/>
    <mergeCell ref="A7:S7"/>
    <mergeCell ref="T7:AE7"/>
    <mergeCell ref="AF7:AQ7"/>
    <mergeCell ref="AR7:BC7"/>
    <mergeCell ref="BD7:BO7"/>
    <mergeCell ref="BP7:CA7"/>
    <mergeCell ref="CB7:CM7"/>
    <mergeCell ref="A8:S8"/>
    <mergeCell ref="T8:AE8"/>
    <mergeCell ref="AF8:AQ8"/>
    <mergeCell ref="AR8:BC8"/>
    <mergeCell ref="BD8:BO8"/>
    <mergeCell ref="BP8:CA8"/>
    <mergeCell ref="CB8:CM8"/>
    <mergeCell ref="A9:S9"/>
    <mergeCell ref="T9:AE9"/>
    <mergeCell ref="AF9:AQ9"/>
    <mergeCell ref="AR9:BC9"/>
    <mergeCell ref="BD9:BO9"/>
    <mergeCell ref="BP9:CA9"/>
    <mergeCell ref="CB9:CM9"/>
    <mergeCell ref="A10:S10"/>
    <mergeCell ref="T10:AE10"/>
    <mergeCell ref="AF10:AQ10"/>
    <mergeCell ref="AR10:BC10"/>
    <mergeCell ref="BD10:BO10"/>
    <mergeCell ref="BP10:CA10"/>
    <mergeCell ref="CB10:CM10"/>
    <mergeCell ref="A11:S11"/>
    <mergeCell ref="T11:AE11"/>
    <mergeCell ref="AF11:AQ11"/>
    <mergeCell ref="AR11:BC11"/>
    <mergeCell ref="BD11:BO11"/>
    <mergeCell ref="BP11:CA11"/>
    <mergeCell ref="CB11:CM11"/>
    <mergeCell ref="A12:S12"/>
    <mergeCell ref="T12:AE12"/>
    <mergeCell ref="AF12:AQ12"/>
    <mergeCell ref="AR12:BC12"/>
    <mergeCell ref="BD12:BO12"/>
    <mergeCell ref="BP12:CA12"/>
    <mergeCell ref="CB12:CM12"/>
    <mergeCell ref="A13:S13"/>
    <mergeCell ref="T13:AE13"/>
    <mergeCell ref="AF13:AQ13"/>
    <mergeCell ref="AR13:BC13"/>
    <mergeCell ref="BD13:BO13"/>
    <mergeCell ref="BP13:CA13"/>
    <mergeCell ref="CB13:CM13"/>
    <mergeCell ref="A14:S14"/>
    <mergeCell ref="T14:AE14"/>
    <mergeCell ref="AF14:AQ14"/>
    <mergeCell ref="AR14:BC14"/>
    <mergeCell ref="BD14:BO14"/>
    <mergeCell ref="BP14:CA14"/>
    <mergeCell ref="CB14:CM14"/>
    <mergeCell ref="A15:S15"/>
    <mergeCell ref="T15:AE15"/>
    <mergeCell ref="AF15:AQ15"/>
    <mergeCell ref="AR15:BC15"/>
    <mergeCell ref="BD15:BO15"/>
    <mergeCell ref="BP15:CA15"/>
    <mergeCell ref="CB15:CM15"/>
    <mergeCell ref="A16:S16"/>
    <mergeCell ref="T16:AE16"/>
    <mergeCell ref="AF16:AQ16"/>
    <mergeCell ref="AR16:BC16"/>
    <mergeCell ref="BD16:BO16"/>
    <mergeCell ref="BP16:CA16"/>
    <mergeCell ref="CB16:CM16"/>
    <mergeCell ref="A17:S17"/>
    <mergeCell ref="T17:AE17"/>
    <mergeCell ref="AF17:AQ17"/>
    <mergeCell ref="AR17:BC17"/>
    <mergeCell ref="BD17:BO17"/>
    <mergeCell ref="BP17:CA17"/>
    <mergeCell ref="CB17:CM17"/>
    <mergeCell ref="A18:S18"/>
    <mergeCell ref="T18:AE18"/>
    <mergeCell ref="AF18:AQ18"/>
    <mergeCell ref="AR18:BC18"/>
    <mergeCell ref="BD18:BO18"/>
    <mergeCell ref="BP18:CA18"/>
    <mergeCell ref="CB18:CM18"/>
    <mergeCell ref="A19:S19"/>
    <mergeCell ref="T19:AE19"/>
    <mergeCell ref="AF19:AQ19"/>
    <mergeCell ref="AR19:BC19"/>
    <mergeCell ref="BD19:BO19"/>
    <mergeCell ref="BP19:CA19"/>
    <mergeCell ref="CB19:CM19"/>
    <mergeCell ref="A20:S20"/>
    <mergeCell ref="T20:AE20"/>
    <mergeCell ref="AF20:AQ20"/>
    <mergeCell ref="AR20:BC20"/>
    <mergeCell ref="BD20:BO20"/>
    <mergeCell ref="BP20:CA20"/>
    <mergeCell ref="CB20:CM20"/>
    <mergeCell ref="A21:S21"/>
    <mergeCell ref="T21:AE21"/>
    <mergeCell ref="AF21:AQ21"/>
    <mergeCell ref="AR21:BC21"/>
    <mergeCell ref="BD21:BO21"/>
    <mergeCell ref="BP21:CA21"/>
    <mergeCell ref="CB21:CM21"/>
    <mergeCell ref="A22:S22"/>
    <mergeCell ref="T22:AE22"/>
    <mergeCell ref="AF22:AQ22"/>
    <mergeCell ref="AR22:BC22"/>
    <mergeCell ref="BD22:BO22"/>
    <mergeCell ref="BP22:CA22"/>
    <mergeCell ref="CB22:CM22"/>
    <mergeCell ref="A23:S23"/>
    <mergeCell ref="T23:AE23"/>
    <mergeCell ref="AF23:AQ23"/>
    <mergeCell ref="AR23:BC23"/>
    <mergeCell ref="BD23:BO23"/>
    <mergeCell ref="BP23:CA23"/>
    <mergeCell ref="CB23:CM23"/>
    <mergeCell ref="A24:S24"/>
    <mergeCell ref="T24:AE24"/>
    <mergeCell ref="AF24:AQ24"/>
    <mergeCell ref="AR24:BC24"/>
    <mergeCell ref="BD24:BO24"/>
    <mergeCell ref="BP24:CA24"/>
    <mergeCell ref="CB24:CM24"/>
    <mergeCell ref="A25:S25"/>
    <mergeCell ref="T25:AE25"/>
    <mergeCell ref="AF25:AQ25"/>
    <mergeCell ref="AR25:BC25"/>
    <mergeCell ref="BD25:BO25"/>
    <mergeCell ref="BP25:CA25"/>
    <mergeCell ref="CB25:CM25"/>
    <mergeCell ref="A26:S26"/>
    <mergeCell ref="T26:AE26"/>
    <mergeCell ref="AF26:AQ26"/>
    <mergeCell ref="AR26:BC26"/>
    <mergeCell ref="BD26:BO26"/>
    <mergeCell ref="BP26:CA26"/>
    <mergeCell ref="CB26:CM26"/>
    <mergeCell ref="A27:S27"/>
    <mergeCell ref="T27:AE27"/>
    <mergeCell ref="AF27:AQ27"/>
    <mergeCell ref="AR27:BC27"/>
    <mergeCell ref="BD27:BO27"/>
    <mergeCell ref="BP27:CA27"/>
    <mergeCell ref="CB27:CM27"/>
    <mergeCell ref="A28:S28"/>
    <mergeCell ref="T28:AE28"/>
    <mergeCell ref="AF28:AQ28"/>
    <mergeCell ref="AR28:BC28"/>
    <mergeCell ref="BD28:BO28"/>
    <mergeCell ref="BP28:CA28"/>
    <mergeCell ref="CB28:CM28"/>
    <mergeCell ref="A29:S29"/>
    <mergeCell ref="T29:AE29"/>
    <mergeCell ref="AF29:AQ29"/>
    <mergeCell ref="AR29:BC29"/>
    <mergeCell ref="BD29:BO29"/>
    <mergeCell ref="BP29:CA29"/>
    <mergeCell ref="CB29:CM29"/>
    <mergeCell ref="A30:S30"/>
    <mergeCell ref="T30:AE30"/>
    <mergeCell ref="AF30:AQ30"/>
    <mergeCell ref="AR30:BC30"/>
    <mergeCell ref="BD30:BO30"/>
    <mergeCell ref="BP30:CA30"/>
    <mergeCell ref="CB30:CM30"/>
    <mergeCell ref="A32:AU32"/>
    <mergeCell ref="D33:AU33"/>
    <mergeCell ref="A34:AU34"/>
    <mergeCell ref="D35:AU35"/>
    <mergeCell ref="A36:AU36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3366FF"/>
    <pageSetUpPr fitToPage="true"/>
  </sheetPr>
  <dimension ref="A1:BN68"/>
  <sheetViews>
    <sheetView windowProtection="false" showFormulas="false" showGridLines="true" showRowColHeaders="true" showZeros="true" rightToLeft="false" tabSelected="false" showOutlineSymbols="true" defaultGridColor="true" view="pageBreakPreview" topLeftCell="A10" colorId="64" zoomScale="80" zoomScaleNormal="85" zoomScalePageLayoutView="80" workbookViewId="0">
      <selection pane="topLeft" activeCell="AL28" activeCellId="0" sqref="AL28"/>
    </sheetView>
  </sheetViews>
  <sheetFormatPr defaultRowHeight="12.8"/>
  <cols>
    <col collapsed="false" hidden="false" max="32" min="1" style="0" width="1.80681818181818"/>
    <col collapsed="false" hidden="false" max="33" min="33" style="0" width="2.85795454545455"/>
    <col collapsed="false" hidden="false" max="35" min="34" style="0" width="2.25568181818182"/>
    <col collapsed="false" hidden="false" max="36" min="36" style="0" width="2.70454545454545"/>
    <col collapsed="false" hidden="false" max="37" min="37" style="0" width="3.90909090909091"/>
    <col collapsed="false" hidden="false" max="50" min="38" style="0" width="1.80681818181818"/>
    <col collapsed="false" hidden="false" max="51" min="51" style="0" width="8.86931818181818"/>
    <col collapsed="false" hidden="false" max="1025" min="52" style="0" width="1.80681818181818"/>
  </cols>
  <sheetData>
    <row r="1" customFormat="false" ht="12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1"/>
      <c r="BH1" s="2" t="s">
        <v>275</v>
      </c>
    </row>
    <row r="2" customFormat="false" ht="12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1"/>
      <c r="BH2" s="1"/>
    </row>
    <row r="3" s="4" customFormat="true" ht="15" hidden="false" customHeight="false" outlineLevel="0" collapsed="false">
      <c r="A3" s="3" t="s">
        <v>276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customFormat="false" ht="12.8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1"/>
      <c r="BH4" s="2" t="s">
        <v>92</v>
      </c>
    </row>
    <row r="5" s="61" customFormat="true" ht="12.8" hidden="false" customHeight="false" outlineLevel="0" collapsed="false">
      <c r="A5" s="72" t="s">
        <v>3</v>
      </c>
      <c r="B5" s="72"/>
      <c r="C5" s="72"/>
      <c r="D5" s="72"/>
      <c r="E5" s="72" t="s">
        <v>277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3" t="s">
        <v>5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 t="s">
        <v>6</v>
      </c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</row>
    <row r="6" customFormat="false" ht="12.8" hidden="false" customHeight="false" outlineLevel="0" collapsed="false">
      <c r="A6" s="74" t="s">
        <v>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5" t="s">
        <v>143</v>
      </c>
      <c r="AH6" s="75"/>
      <c r="AI6" s="75"/>
      <c r="AJ6" s="75"/>
      <c r="AK6" s="75"/>
      <c r="AL6" s="75" t="s">
        <v>278</v>
      </c>
      <c r="AM6" s="75"/>
      <c r="AN6" s="75"/>
      <c r="AO6" s="75"/>
      <c r="AP6" s="75"/>
      <c r="AQ6" s="75"/>
      <c r="AR6" s="75"/>
      <c r="AS6" s="75"/>
      <c r="AT6" s="75"/>
      <c r="AU6" s="75" t="s">
        <v>143</v>
      </c>
      <c r="AV6" s="75"/>
      <c r="AW6" s="75"/>
      <c r="AX6" s="75"/>
      <c r="AY6" s="75"/>
      <c r="AZ6" s="75" t="s">
        <v>278</v>
      </c>
      <c r="BA6" s="75"/>
      <c r="BB6" s="75"/>
      <c r="BC6" s="75"/>
      <c r="BD6" s="75"/>
      <c r="BE6" s="75"/>
      <c r="BF6" s="75"/>
      <c r="BG6" s="75"/>
      <c r="BH6" s="75"/>
    </row>
    <row r="7" customFormat="false" ht="12.8" hidden="false" customHeight="false" outlineLevel="0" collapsed="false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7"/>
      <c r="AH7" s="77"/>
      <c r="AI7" s="77"/>
      <c r="AJ7" s="77"/>
      <c r="AK7" s="77"/>
      <c r="AL7" s="77" t="s">
        <v>279</v>
      </c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 t="s">
        <v>279</v>
      </c>
      <c r="BA7" s="77"/>
      <c r="BB7" s="77"/>
      <c r="BC7" s="77"/>
      <c r="BD7" s="77"/>
      <c r="BE7" s="77"/>
      <c r="BF7" s="77"/>
      <c r="BG7" s="77"/>
      <c r="BH7" s="77"/>
    </row>
    <row r="8" s="80" customFormat="true" ht="12.8" hidden="false" customHeight="false" outlineLevel="0" collapsed="false">
      <c r="A8" s="78" t="n">
        <v>1</v>
      </c>
      <c r="B8" s="78"/>
      <c r="C8" s="78"/>
      <c r="D8" s="78"/>
      <c r="E8" s="79" t="n">
        <v>2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8" t="n">
        <v>3</v>
      </c>
      <c r="AH8" s="78"/>
      <c r="AI8" s="78"/>
      <c r="AJ8" s="78"/>
      <c r="AK8" s="78"/>
      <c r="AL8" s="78" t="n">
        <v>4</v>
      </c>
      <c r="AM8" s="78"/>
      <c r="AN8" s="78"/>
      <c r="AO8" s="78"/>
      <c r="AP8" s="78"/>
      <c r="AQ8" s="78"/>
      <c r="AR8" s="78"/>
      <c r="AS8" s="78"/>
      <c r="AT8" s="78"/>
      <c r="AU8" s="78" t="n">
        <v>5</v>
      </c>
      <c r="AV8" s="78"/>
      <c r="AW8" s="78"/>
      <c r="AX8" s="78"/>
      <c r="AY8" s="78"/>
      <c r="AZ8" s="78" t="n">
        <v>6</v>
      </c>
      <c r="BA8" s="78"/>
      <c r="BB8" s="78"/>
      <c r="BC8" s="78"/>
      <c r="BD8" s="78"/>
      <c r="BE8" s="78"/>
      <c r="BF8" s="78"/>
      <c r="BG8" s="78"/>
      <c r="BH8" s="78"/>
    </row>
    <row r="9" customFormat="false" ht="12.8" hidden="false" customHeight="false" outlineLevel="0" collapsed="false">
      <c r="A9" s="81" t="s">
        <v>13</v>
      </c>
      <c r="B9" s="81"/>
      <c r="C9" s="81"/>
      <c r="D9" s="81"/>
      <c r="E9" s="82" t="s">
        <v>280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3" t="n">
        <f aca="false">0.82*'1.15'!AQ18</f>
        <v>2173.9758</v>
      </c>
      <c r="AH9" s="83"/>
      <c r="AI9" s="83"/>
      <c r="AJ9" s="83"/>
      <c r="AK9" s="83"/>
      <c r="AL9" s="84" t="n">
        <f aca="false">AG9+AG10</f>
        <v>2651.19</v>
      </c>
      <c r="AM9" s="84"/>
      <c r="AN9" s="84"/>
      <c r="AO9" s="84"/>
      <c r="AP9" s="84"/>
      <c r="AQ9" s="84"/>
      <c r="AR9" s="84"/>
      <c r="AS9" s="84"/>
      <c r="AT9" s="84"/>
      <c r="AU9" s="84" t="n">
        <f aca="false">AG9*1.071</f>
        <v>2328.3280818</v>
      </c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</row>
    <row r="10" customFormat="false" ht="12.8" hidden="false" customHeight="false" outlineLevel="0" collapsed="false">
      <c r="A10" s="81" t="s">
        <v>26</v>
      </c>
      <c r="B10" s="81"/>
      <c r="C10" s="81"/>
      <c r="D10" s="81"/>
      <c r="E10" s="82" t="s">
        <v>281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3" t="n">
        <f aca="false">'1.15'!AQ18-AG9</f>
        <v>477.2142</v>
      </c>
      <c r="AH10" s="83"/>
      <c r="AI10" s="83"/>
      <c r="AJ10" s="83"/>
      <c r="AK10" s="83"/>
      <c r="AL10" s="84"/>
      <c r="AM10" s="84"/>
      <c r="AN10" s="84"/>
      <c r="AO10" s="84"/>
      <c r="AP10" s="84"/>
      <c r="AQ10" s="84"/>
      <c r="AR10" s="84"/>
      <c r="AS10" s="84"/>
      <c r="AT10" s="84"/>
      <c r="AU10" s="84" t="n">
        <f aca="false">AG10*1.071</f>
        <v>511.0964082</v>
      </c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</row>
    <row r="11" customFormat="false" ht="12.8" hidden="false" customHeight="false" outlineLevel="0" collapsed="false">
      <c r="A11" s="85" t="s">
        <v>29</v>
      </c>
      <c r="B11" s="85"/>
      <c r="C11" s="85"/>
      <c r="D11" s="85"/>
      <c r="E11" s="82" t="s">
        <v>282</v>
      </c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6" t="n">
        <f aca="false">'1.15'!AQ20</f>
        <v>833.68</v>
      </c>
      <c r="AH11" s="86"/>
      <c r="AI11" s="86"/>
      <c r="AJ11" s="86"/>
      <c r="AK11" s="86"/>
      <c r="AL11" s="73"/>
      <c r="AM11" s="73"/>
      <c r="AN11" s="73"/>
      <c r="AO11" s="73"/>
      <c r="AP11" s="73"/>
      <c r="AQ11" s="73"/>
      <c r="AR11" s="73"/>
      <c r="AS11" s="73"/>
      <c r="AT11" s="73"/>
      <c r="AU11" s="73" t="n">
        <f aca="false">AG11*1.071</f>
        <v>892.87128</v>
      </c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</row>
    <row r="12" customFormat="false" ht="12.8" hidden="false" customHeight="false" outlineLevel="0" collapsed="false">
      <c r="A12" s="85"/>
      <c r="B12" s="85"/>
      <c r="C12" s="85"/>
      <c r="D12" s="85"/>
      <c r="E12" s="87" t="s">
        <v>283</v>
      </c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6"/>
      <c r="AH12" s="86"/>
      <c r="AI12" s="86"/>
      <c r="AJ12" s="86"/>
      <c r="AK12" s="86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</row>
    <row r="13" customFormat="false" ht="12.8" hidden="false" customHeight="false" outlineLevel="0" collapsed="false">
      <c r="A13" s="85" t="s">
        <v>32</v>
      </c>
      <c r="B13" s="85"/>
      <c r="C13" s="85"/>
      <c r="D13" s="85"/>
      <c r="E13" s="82" t="s">
        <v>284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6" t="n">
        <f aca="false">(107.804*0.8116629976)+4.18</f>
        <v>91.6805177932704</v>
      </c>
      <c r="AH13" s="86"/>
      <c r="AI13" s="86"/>
      <c r="AJ13" s="86"/>
      <c r="AK13" s="86"/>
      <c r="AL13" s="73"/>
      <c r="AM13" s="73"/>
      <c r="AN13" s="73"/>
      <c r="AO13" s="73"/>
      <c r="AP13" s="73"/>
      <c r="AQ13" s="73"/>
      <c r="AR13" s="73"/>
      <c r="AS13" s="73"/>
      <c r="AT13" s="73"/>
      <c r="AU13" s="73" t="n">
        <f aca="false">AG13*1.071</f>
        <v>98.1898345565926</v>
      </c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</row>
    <row r="14" customFormat="false" ht="12.8" hidden="false" customHeight="false" outlineLevel="0" collapsed="false">
      <c r="A14" s="85"/>
      <c r="B14" s="85"/>
      <c r="C14" s="85"/>
      <c r="D14" s="85"/>
      <c r="E14" s="88" t="s">
        <v>285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6"/>
      <c r="AH14" s="86"/>
      <c r="AI14" s="86"/>
      <c r="AJ14" s="86"/>
      <c r="AK14" s="86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</row>
    <row r="15" customFormat="false" ht="12.8" hidden="false" customHeight="false" outlineLevel="0" collapsed="false">
      <c r="A15" s="81" t="s">
        <v>34</v>
      </c>
      <c r="B15" s="81"/>
      <c r="C15" s="81"/>
      <c r="D15" s="81"/>
      <c r="E15" s="89" t="s">
        <v>286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3" t="n">
        <f aca="false">'1.17.1.'!CB26/1000</f>
        <v>23.14979</v>
      </c>
      <c r="AH15" s="83"/>
      <c r="AI15" s="83"/>
      <c r="AJ15" s="83"/>
      <c r="AK15" s="83"/>
      <c r="AL15" s="84"/>
      <c r="AM15" s="84"/>
      <c r="AN15" s="84"/>
      <c r="AO15" s="84"/>
      <c r="AP15" s="84"/>
      <c r="AQ15" s="84"/>
      <c r="AR15" s="84"/>
      <c r="AS15" s="84"/>
      <c r="AT15" s="84"/>
      <c r="AU15" s="84" t="n">
        <f aca="false">AG15</f>
        <v>23.14979</v>
      </c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</row>
    <row r="16" customFormat="false" ht="12.8" hidden="false" customHeight="false" outlineLevel="0" collapsed="false">
      <c r="A16" s="90"/>
      <c r="B16" s="90"/>
      <c r="C16" s="90"/>
      <c r="D16" s="90"/>
      <c r="E16" s="87" t="s">
        <v>9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</row>
    <row r="17" customFormat="false" ht="12.8" hidden="false" customHeight="false" outlineLevel="0" collapsed="false">
      <c r="A17" s="90"/>
      <c r="B17" s="90"/>
      <c r="C17" s="90"/>
      <c r="D17" s="90"/>
      <c r="E17" s="89" t="s">
        <v>10</v>
      </c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</row>
    <row r="18" customFormat="false" ht="12.8" hidden="false" customHeight="false" outlineLevel="0" collapsed="false">
      <c r="A18" s="90"/>
      <c r="B18" s="90"/>
      <c r="C18" s="90"/>
      <c r="D18" s="90"/>
      <c r="E18" s="89" t="s">
        <v>11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73" t="n">
        <f aca="false">AG15</f>
        <v>23.14979</v>
      </c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 t="n">
        <f aca="false">AU15</f>
        <v>23.14979</v>
      </c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</row>
    <row r="19" customFormat="false" ht="12.8" hidden="false" customHeight="false" outlineLevel="0" collapsed="false">
      <c r="A19" s="90"/>
      <c r="B19" s="90"/>
      <c r="C19" s="90"/>
      <c r="D19" s="90"/>
      <c r="E19" s="89" t="s">
        <v>12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</row>
    <row r="20" customFormat="false" ht="12.8" hidden="false" customHeight="false" outlineLevel="0" collapsed="false">
      <c r="A20" s="90" t="s">
        <v>41</v>
      </c>
      <c r="B20" s="90"/>
      <c r="C20" s="90"/>
      <c r="D20" s="90"/>
      <c r="E20" s="89" t="s">
        <v>287</v>
      </c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73" t="n">
        <v>0</v>
      </c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</row>
    <row r="21" customFormat="false" ht="12.8" hidden="false" customHeight="false" outlineLevel="0" collapsed="false">
      <c r="A21" s="81" t="s">
        <v>43</v>
      </c>
      <c r="B21" s="81"/>
      <c r="C21" s="81"/>
      <c r="D21" s="81"/>
      <c r="E21" s="82" t="s">
        <v>288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3"/>
      <c r="AH21" s="83"/>
      <c r="AI21" s="83"/>
      <c r="AJ21" s="83"/>
      <c r="AK21" s="83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</row>
    <row r="22" customFormat="false" ht="12.8" hidden="false" customHeight="false" outlineLevel="0" collapsed="false">
      <c r="A22" s="85" t="s">
        <v>103</v>
      </c>
      <c r="B22" s="85"/>
      <c r="C22" s="85"/>
      <c r="D22" s="85"/>
      <c r="E22" s="82" t="s">
        <v>289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6"/>
      <c r="AH22" s="86"/>
      <c r="AI22" s="86"/>
      <c r="AJ22" s="86"/>
      <c r="AK22" s="86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</row>
    <row r="23" customFormat="false" ht="12.8" hidden="false" customHeight="false" outlineLevel="0" collapsed="false">
      <c r="A23" s="85"/>
      <c r="B23" s="85"/>
      <c r="C23" s="85"/>
      <c r="D23" s="85"/>
      <c r="E23" s="87" t="s">
        <v>290</v>
      </c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6"/>
      <c r="AH23" s="86"/>
      <c r="AI23" s="86"/>
      <c r="AJ23" s="86"/>
      <c r="AK23" s="86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</row>
    <row r="24" customFormat="false" ht="12.8" hidden="false" customHeight="false" outlineLevel="0" collapsed="false">
      <c r="A24" s="90" t="s">
        <v>110</v>
      </c>
      <c r="B24" s="90"/>
      <c r="C24" s="90"/>
      <c r="D24" s="90"/>
      <c r="E24" s="89" t="s">
        <v>291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</row>
    <row r="25" customFormat="false" ht="12.8" hidden="false" customHeight="false" outlineLevel="0" collapsed="false">
      <c r="A25" s="81" t="s">
        <v>112</v>
      </c>
      <c r="B25" s="81"/>
      <c r="C25" s="81"/>
      <c r="D25" s="81"/>
      <c r="E25" s="82" t="s">
        <v>292</v>
      </c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3" t="n">
        <f aca="false">(((3714.823-2169.874-683.958)*0.8116629976)+(189.206-113.404-34.389))-AG31</f>
        <v>726.167535966622</v>
      </c>
      <c r="AH25" s="83"/>
      <c r="AI25" s="83"/>
      <c r="AJ25" s="83"/>
      <c r="AK25" s="83"/>
      <c r="AL25" s="84"/>
      <c r="AM25" s="84"/>
      <c r="AN25" s="84"/>
      <c r="AO25" s="84"/>
      <c r="AP25" s="84"/>
      <c r="AQ25" s="84"/>
      <c r="AR25" s="84"/>
      <c r="AS25" s="84"/>
      <c r="AT25" s="84"/>
      <c r="AU25" s="84" t="n">
        <f aca="false">AG25*1.071</f>
        <v>777.725431020252</v>
      </c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</row>
    <row r="26" customFormat="false" ht="12.8" hidden="false" customHeight="false" outlineLevel="0" collapsed="false">
      <c r="A26" s="90" t="s">
        <v>293</v>
      </c>
      <c r="B26" s="90"/>
      <c r="C26" s="90"/>
      <c r="D26" s="90"/>
      <c r="E26" s="89" t="s">
        <v>119</v>
      </c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</row>
    <row r="27" customFormat="false" ht="12.8" hidden="false" customHeight="false" outlineLevel="0" collapsed="false">
      <c r="A27" s="90" t="s">
        <v>294</v>
      </c>
      <c r="B27" s="90"/>
      <c r="C27" s="90"/>
      <c r="D27" s="90"/>
      <c r="E27" s="89" t="s">
        <v>121</v>
      </c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</row>
    <row r="28" customFormat="false" ht="12.8" hidden="false" customHeight="false" outlineLevel="0" collapsed="false">
      <c r="A28" s="85" t="s">
        <v>295</v>
      </c>
      <c r="B28" s="85"/>
      <c r="C28" s="85"/>
      <c r="D28" s="85"/>
      <c r="E28" s="82" t="s">
        <v>123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6" t="n">
        <v>0.012</v>
      </c>
      <c r="AH28" s="86"/>
      <c r="AI28" s="86"/>
      <c r="AJ28" s="86"/>
      <c r="AK28" s="86"/>
      <c r="AL28" s="73"/>
      <c r="AM28" s="73"/>
      <c r="AN28" s="73"/>
      <c r="AO28" s="73"/>
      <c r="AP28" s="73"/>
      <c r="AQ28" s="73"/>
      <c r="AR28" s="73"/>
      <c r="AS28" s="73"/>
      <c r="AT28" s="73"/>
      <c r="AU28" s="73" t="n">
        <f aca="false">AG28*1.071</f>
        <v>0.012852</v>
      </c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</row>
    <row r="29" customFormat="false" ht="12.8" hidden="false" customHeight="false" outlineLevel="0" collapsed="false">
      <c r="A29" s="85"/>
      <c r="B29" s="85"/>
      <c r="C29" s="85"/>
      <c r="D29" s="85"/>
      <c r="E29" s="87" t="s">
        <v>296</v>
      </c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6"/>
      <c r="AH29" s="86"/>
      <c r="AI29" s="86"/>
      <c r="AJ29" s="86"/>
      <c r="AK29" s="86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</row>
    <row r="30" customFormat="false" ht="12.8" hidden="false" customHeight="false" outlineLevel="0" collapsed="false">
      <c r="A30" s="81" t="s">
        <v>297</v>
      </c>
      <c r="B30" s="81"/>
      <c r="C30" s="81"/>
      <c r="D30" s="81"/>
      <c r="E30" s="82" t="s">
        <v>298</v>
      </c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3"/>
      <c r="AH30" s="83"/>
      <c r="AI30" s="83"/>
      <c r="AJ30" s="83"/>
      <c r="AK30" s="83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</row>
    <row r="31" customFormat="false" ht="12.8" hidden="false" customHeight="false" outlineLevel="0" collapsed="false">
      <c r="A31" s="81" t="s">
        <v>299</v>
      </c>
      <c r="B31" s="81"/>
      <c r="C31" s="81"/>
      <c r="D31" s="81"/>
      <c r="E31" s="82" t="s">
        <v>300</v>
      </c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3" t="n">
        <f aca="false">13.32+0.76</f>
        <v>14.08</v>
      </c>
      <c r="AH31" s="83"/>
      <c r="AI31" s="83"/>
      <c r="AJ31" s="83"/>
      <c r="AK31" s="83"/>
      <c r="AL31" s="84"/>
      <c r="AM31" s="84"/>
      <c r="AN31" s="84"/>
      <c r="AO31" s="84"/>
      <c r="AP31" s="84"/>
      <c r="AQ31" s="84"/>
      <c r="AR31" s="84"/>
      <c r="AS31" s="84"/>
      <c r="AT31" s="84"/>
      <c r="AU31" s="84" t="n">
        <f aca="false">AG31*1.071</f>
        <v>15.07968</v>
      </c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</row>
    <row r="32" customFormat="false" ht="12.8" hidden="false" customHeight="false" outlineLevel="0" collapsed="false">
      <c r="A32" s="81"/>
      <c r="B32" s="81"/>
      <c r="C32" s="81"/>
      <c r="D32" s="81"/>
      <c r="E32" s="87" t="s">
        <v>301</v>
      </c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3"/>
      <c r="AH32" s="83"/>
      <c r="AI32" s="83"/>
      <c r="AJ32" s="83"/>
      <c r="AK32" s="83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</row>
    <row r="33" customFormat="false" ht="12.8" hidden="false" customHeight="false" outlineLevel="0" collapsed="false">
      <c r="A33" s="90"/>
      <c r="B33" s="90"/>
      <c r="C33" s="90"/>
      <c r="D33" s="90"/>
      <c r="E33" s="87" t="s">
        <v>302</v>
      </c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73" t="n">
        <v>0</v>
      </c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 t="n">
        <f aca="false">AG33*1.071</f>
        <v>0</v>
      </c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</row>
    <row r="34" customFormat="false" ht="12.8" hidden="false" customHeight="false" outlineLevel="0" collapsed="false">
      <c r="A34" s="90"/>
      <c r="B34" s="90"/>
      <c r="C34" s="90"/>
      <c r="D34" s="90"/>
      <c r="E34" s="89" t="s">
        <v>9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</row>
    <row r="35" customFormat="false" ht="12.8" hidden="false" customHeight="false" outlineLevel="0" collapsed="false">
      <c r="A35" s="90"/>
      <c r="B35" s="90"/>
      <c r="C35" s="90"/>
      <c r="D35" s="90"/>
      <c r="E35" s="89" t="s">
        <v>10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</row>
    <row r="36" customFormat="false" ht="12.8" hidden="false" customHeight="false" outlineLevel="0" collapsed="false">
      <c r="A36" s="90"/>
      <c r="B36" s="90"/>
      <c r="C36" s="90"/>
      <c r="D36" s="90"/>
      <c r="E36" s="89" t="s">
        <v>11</v>
      </c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</row>
    <row r="37" customFormat="false" ht="12.8" hidden="false" customHeight="false" outlineLevel="0" collapsed="false">
      <c r="A37" s="90"/>
      <c r="B37" s="90"/>
      <c r="C37" s="90"/>
      <c r="D37" s="90"/>
      <c r="E37" s="89" t="s">
        <v>12</v>
      </c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</row>
    <row r="38" customFormat="false" ht="12.8" hidden="false" customHeight="false" outlineLevel="0" collapsed="false">
      <c r="A38" s="85" t="s">
        <v>303</v>
      </c>
      <c r="B38" s="85"/>
      <c r="C38" s="85"/>
      <c r="D38" s="85"/>
      <c r="E38" s="82" t="s">
        <v>142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6" t="n">
        <f aca="false">4408.55-AG9-AG10-AG11-AG13-AG25-AG28-AG31</f>
        <v>91.7399462401078</v>
      </c>
      <c r="AH38" s="86"/>
      <c r="AI38" s="86"/>
      <c r="AJ38" s="86"/>
      <c r="AK38" s="86"/>
      <c r="AL38" s="73"/>
      <c r="AM38" s="73"/>
      <c r="AN38" s="73"/>
      <c r="AO38" s="73"/>
      <c r="AP38" s="73"/>
      <c r="AQ38" s="73"/>
      <c r="AR38" s="73"/>
      <c r="AS38" s="73"/>
      <c r="AT38" s="73"/>
      <c r="AU38" s="86" t="n">
        <f aca="false">4721.56-AU9-AU10-AU11-AU13-AU25-AU28-AU31</f>
        <v>98.256432423156</v>
      </c>
      <c r="AV38" s="86"/>
      <c r="AW38" s="86"/>
      <c r="AX38" s="86"/>
      <c r="AY38" s="86"/>
      <c r="AZ38" s="73"/>
      <c r="BA38" s="73"/>
      <c r="BB38" s="73"/>
      <c r="BC38" s="73"/>
      <c r="BD38" s="73"/>
      <c r="BE38" s="73"/>
      <c r="BF38" s="73"/>
      <c r="BG38" s="73"/>
      <c r="BH38" s="73"/>
    </row>
    <row r="39" customFormat="false" ht="12.8" hidden="false" customHeight="false" outlineLevel="0" collapsed="false">
      <c r="A39" s="85"/>
      <c r="B39" s="85"/>
      <c r="C39" s="85"/>
      <c r="D39" s="85"/>
      <c r="E39" s="87" t="s">
        <v>304</v>
      </c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6"/>
      <c r="AH39" s="86"/>
      <c r="AI39" s="86"/>
      <c r="AJ39" s="86"/>
      <c r="AK39" s="86"/>
      <c r="AL39" s="73"/>
      <c r="AM39" s="73"/>
      <c r="AN39" s="73"/>
      <c r="AO39" s="73"/>
      <c r="AP39" s="73"/>
      <c r="AQ39" s="73"/>
      <c r="AR39" s="73"/>
      <c r="AS39" s="73"/>
      <c r="AT39" s="73"/>
      <c r="AU39" s="86"/>
      <c r="AV39" s="86"/>
      <c r="AW39" s="86"/>
      <c r="AX39" s="86"/>
      <c r="AY39" s="86"/>
      <c r="AZ39" s="73"/>
      <c r="BA39" s="73"/>
      <c r="BB39" s="73"/>
      <c r="BC39" s="73"/>
      <c r="BD39" s="73"/>
      <c r="BE39" s="73"/>
      <c r="BF39" s="73"/>
      <c r="BG39" s="73"/>
      <c r="BH39" s="73"/>
    </row>
    <row r="40" customFormat="false" ht="12.8" hidden="false" customHeight="false" outlineLevel="0" collapsed="false">
      <c r="A40" s="90" t="s">
        <v>305</v>
      </c>
      <c r="B40" s="90"/>
      <c r="C40" s="90"/>
      <c r="D40" s="90"/>
      <c r="E40" s="89" t="s">
        <v>145</v>
      </c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</row>
    <row r="41" customFormat="false" ht="12.8" hidden="false" customHeight="false" outlineLevel="0" collapsed="false">
      <c r="A41" s="81" t="s">
        <v>116</v>
      </c>
      <c r="B41" s="81"/>
      <c r="C41" s="81"/>
      <c r="D41" s="81"/>
      <c r="E41" s="82" t="s">
        <v>149</v>
      </c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3"/>
      <c r="AH41" s="83"/>
      <c r="AI41" s="83"/>
      <c r="AJ41" s="83"/>
      <c r="AK41" s="83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</row>
    <row r="42" customFormat="false" ht="12.8" hidden="false" customHeight="false" outlineLevel="0" collapsed="false">
      <c r="A42" s="85" t="s">
        <v>146</v>
      </c>
      <c r="B42" s="85"/>
      <c r="C42" s="85"/>
      <c r="D42" s="85"/>
      <c r="E42" s="82" t="s">
        <v>151</v>
      </c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6"/>
      <c r="AH42" s="86"/>
      <c r="AI42" s="86"/>
      <c r="AJ42" s="86"/>
      <c r="AK42" s="86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</row>
    <row r="43" customFormat="false" ht="12.8" hidden="false" customHeight="false" outlineLevel="0" collapsed="false">
      <c r="A43" s="85"/>
      <c r="B43" s="85"/>
      <c r="C43" s="85"/>
      <c r="D43" s="85"/>
      <c r="E43" s="87" t="s">
        <v>152</v>
      </c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6"/>
      <c r="AH43" s="86"/>
      <c r="AI43" s="86"/>
      <c r="AJ43" s="86"/>
      <c r="AK43" s="86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</row>
    <row r="44" customFormat="false" ht="12.8" hidden="false" customHeight="false" outlineLevel="0" collapsed="false">
      <c r="A44" s="90" t="s">
        <v>148</v>
      </c>
      <c r="B44" s="90"/>
      <c r="C44" s="90"/>
      <c r="D44" s="90"/>
      <c r="E44" s="87" t="s">
        <v>306</v>
      </c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73" t="n">
        <f aca="false">AG9+AG10+AG11+AG13+AG25+AG28+AG31+AG38</f>
        <v>4408.55</v>
      </c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 t="n">
        <f aca="false">AU9+AU10+AU11+AU13+AU25+AU28+AU31+AU33+AU38</f>
        <v>4721.56</v>
      </c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</row>
    <row r="45" customFormat="false" ht="12.8" hidden="false" customHeight="false" outlineLevel="0" collapsed="false">
      <c r="A45" s="90"/>
      <c r="B45" s="90"/>
      <c r="C45" s="90"/>
      <c r="D45" s="90"/>
      <c r="E45" s="87" t="s">
        <v>155</v>
      </c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</row>
    <row r="46" customFormat="false" ht="12.8" hidden="false" customHeight="false" outlineLevel="0" collapsed="false">
      <c r="A46" s="90"/>
      <c r="B46" s="90"/>
      <c r="C46" s="90"/>
      <c r="D46" s="90"/>
      <c r="E46" s="89" t="s">
        <v>9</v>
      </c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</row>
    <row r="47" customFormat="false" ht="12.8" hidden="false" customHeight="false" outlineLevel="0" collapsed="false">
      <c r="A47" s="90"/>
      <c r="B47" s="90"/>
      <c r="C47" s="90"/>
      <c r="D47" s="90"/>
      <c r="E47" s="89" t="s">
        <v>10</v>
      </c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</row>
    <row r="48" customFormat="false" ht="12.8" hidden="false" customHeight="false" outlineLevel="0" collapsed="false">
      <c r="A48" s="90"/>
      <c r="B48" s="90"/>
      <c r="C48" s="90"/>
      <c r="D48" s="90"/>
      <c r="E48" s="89" t="s">
        <v>11</v>
      </c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73" t="n">
        <f aca="false">AG44*0.3051344</f>
        <v>1345.20025912</v>
      </c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 t="n">
        <f aca="false">AU44*0.3051344</f>
        <v>1440.710377664</v>
      </c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</row>
    <row r="49" customFormat="false" ht="12.8" hidden="false" customHeight="false" outlineLevel="0" collapsed="false">
      <c r="A49" s="90"/>
      <c r="B49" s="90"/>
      <c r="C49" s="90"/>
      <c r="D49" s="90"/>
      <c r="E49" s="89" t="s">
        <v>12</v>
      </c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73" t="n">
        <f aca="false">0.6948656*AG44</f>
        <v>3063.34974088</v>
      </c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 t="n">
        <f aca="false">0.6948656*AU44</f>
        <v>3280.849622336</v>
      </c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</row>
    <row r="50" customFormat="false" ht="12.8" hidden="false" customHeight="false" outlineLevel="0" collapsed="false">
      <c r="A50" s="85" t="s">
        <v>150</v>
      </c>
      <c r="B50" s="85"/>
      <c r="C50" s="85"/>
      <c r="D50" s="85"/>
      <c r="E50" s="82" t="s">
        <v>307</v>
      </c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91" t="n">
        <f aca="false">'1.4'!C23</f>
        <v>2.099314</v>
      </c>
      <c r="AH50" s="91"/>
      <c r="AI50" s="91"/>
      <c r="AJ50" s="91"/>
      <c r="AK50" s="91"/>
      <c r="AL50" s="73"/>
      <c r="AM50" s="73"/>
      <c r="AN50" s="73"/>
      <c r="AO50" s="73"/>
      <c r="AP50" s="73"/>
      <c r="AQ50" s="73"/>
      <c r="AR50" s="73"/>
      <c r="AS50" s="73"/>
      <c r="AT50" s="73"/>
      <c r="AU50" s="92" t="n">
        <f aca="false">AG50</f>
        <v>2.099314</v>
      </c>
      <c r="AV50" s="92"/>
      <c r="AW50" s="92"/>
      <c r="AX50" s="92"/>
      <c r="AY50" s="92"/>
      <c r="AZ50" s="73"/>
      <c r="BA50" s="73"/>
      <c r="BB50" s="73"/>
      <c r="BC50" s="73"/>
      <c r="BD50" s="73"/>
      <c r="BE50" s="73"/>
      <c r="BF50" s="73"/>
      <c r="BG50" s="73"/>
      <c r="BH50" s="73"/>
    </row>
    <row r="51" customFormat="false" ht="12.8" hidden="false" customHeight="false" outlineLevel="0" collapsed="false">
      <c r="A51" s="85"/>
      <c r="B51" s="85"/>
      <c r="C51" s="85"/>
      <c r="D51" s="85"/>
      <c r="E51" s="88" t="s">
        <v>2</v>
      </c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91"/>
      <c r="AH51" s="91"/>
      <c r="AI51" s="91"/>
      <c r="AJ51" s="91"/>
      <c r="AK51" s="91"/>
      <c r="AL51" s="73"/>
      <c r="AM51" s="73"/>
      <c r="AN51" s="73"/>
      <c r="AO51" s="73"/>
      <c r="AP51" s="73"/>
      <c r="AQ51" s="73"/>
      <c r="AR51" s="73"/>
      <c r="AS51" s="73"/>
      <c r="AT51" s="73"/>
      <c r="AU51" s="92"/>
      <c r="AV51" s="92"/>
      <c r="AW51" s="92"/>
      <c r="AX51" s="92"/>
      <c r="AY51" s="92"/>
      <c r="AZ51" s="73"/>
      <c r="BA51" s="73"/>
      <c r="BB51" s="73"/>
      <c r="BC51" s="73"/>
      <c r="BD51" s="73"/>
      <c r="BE51" s="73"/>
      <c r="BF51" s="73"/>
      <c r="BG51" s="73"/>
      <c r="BH51" s="73"/>
    </row>
    <row r="52" customFormat="false" ht="12.8" hidden="false" customHeight="false" outlineLevel="0" collapsed="false">
      <c r="A52" s="93" t="s">
        <v>153</v>
      </c>
      <c r="B52" s="93"/>
      <c r="C52" s="93"/>
      <c r="D52" s="93"/>
      <c r="E52" s="94" t="s">
        <v>308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5" t="n">
        <f aca="false">AG44/AG50/1000</f>
        <v>2.09999552234682</v>
      </c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 t="n">
        <f aca="false">AU44/AU50/1000</f>
        <v>2.24909660965439</v>
      </c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N52" s="96"/>
    </row>
    <row r="53" customFormat="false" ht="12.8" hidden="false" customHeight="false" outlineLevel="0" collapsed="false">
      <c r="A53" s="90" t="s">
        <v>309</v>
      </c>
      <c r="B53" s="90"/>
      <c r="C53" s="90"/>
      <c r="D53" s="90"/>
      <c r="E53" s="87" t="s">
        <v>310</v>
      </c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73" t="n">
        <f aca="false">AG54</f>
        <v>726.167535966622</v>
      </c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 t="n">
        <f aca="false">AU54</f>
        <v>777.725431020252</v>
      </c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</row>
    <row r="54" customFormat="false" ht="12.8" hidden="false" customHeight="false" outlineLevel="0" collapsed="false">
      <c r="A54" s="90" t="s">
        <v>311</v>
      </c>
      <c r="B54" s="90"/>
      <c r="C54" s="90"/>
      <c r="D54" s="90"/>
      <c r="E54" s="89" t="s">
        <v>312</v>
      </c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73" t="n">
        <f aca="false">AG25</f>
        <v>726.167535966622</v>
      </c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 t="n">
        <f aca="false">AG54*1.071</f>
        <v>777.725431020252</v>
      </c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</row>
    <row r="55" customFormat="false" ht="12.8" hidden="false" customHeight="false" outlineLevel="0" collapsed="false">
      <c r="A55" s="85" t="s">
        <v>313</v>
      </c>
      <c r="B55" s="85"/>
      <c r="C55" s="85"/>
      <c r="D55" s="85"/>
      <c r="E55" s="82" t="s">
        <v>314</v>
      </c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6"/>
      <c r="AH55" s="86"/>
      <c r="AI55" s="86"/>
      <c r="AJ55" s="86"/>
      <c r="AK55" s="86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</row>
    <row r="56" customFormat="false" ht="12.8" hidden="false" customHeight="false" outlineLevel="0" collapsed="false">
      <c r="A56" s="85"/>
      <c r="B56" s="85"/>
      <c r="C56" s="85"/>
      <c r="D56" s="85"/>
      <c r="E56" s="88" t="s">
        <v>315</v>
      </c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6"/>
      <c r="AH56" s="86"/>
      <c r="AI56" s="86"/>
      <c r="AJ56" s="86"/>
      <c r="AK56" s="86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</row>
    <row r="57" customFormat="false" ht="12.8" hidden="false" customHeight="false" outlineLevel="0" collapsed="false">
      <c r="A57" s="85"/>
      <c r="B57" s="85"/>
      <c r="C57" s="85"/>
      <c r="D57" s="85"/>
      <c r="E57" s="88" t="s">
        <v>316</v>
      </c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6"/>
      <c r="AH57" s="86"/>
      <c r="AI57" s="86"/>
      <c r="AJ57" s="86"/>
      <c r="AK57" s="86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</row>
    <row r="58" customFormat="false" ht="12.8" hidden="false" customHeight="false" outlineLevel="0" collapsed="false">
      <c r="A58" s="85"/>
      <c r="B58" s="85"/>
      <c r="C58" s="85"/>
      <c r="D58" s="85"/>
      <c r="E58" s="88" t="s">
        <v>317</v>
      </c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6"/>
      <c r="AH58" s="86"/>
      <c r="AI58" s="86"/>
      <c r="AJ58" s="86"/>
      <c r="AK58" s="86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</row>
    <row r="59" customFormat="false" ht="12.8" hidden="false" customHeight="false" outlineLevel="0" collapsed="false">
      <c r="A59" s="85"/>
      <c r="B59" s="85"/>
      <c r="C59" s="85"/>
      <c r="D59" s="85"/>
      <c r="E59" s="88" t="s">
        <v>318</v>
      </c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6"/>
      <c r="AH59" s="86"/>
      <c r="AI59" s="86"/>
      <c r="AJ59" s="86"/>
      <c r="AK59" s="86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</row>
    <row r="60" customFormat="false" ht="12.8" hidden="false" customHeight="false" outlineLevel="0" collapsed="false">
      <c r="A60" s="85"/>
      <c r="B60" s="85"/>
      <c r="C60" s="85"/>
      <c r="D60" s="85"/>
      <c r="E60" s="88" t="s">
        <v>319</v>
      </c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6"/>
      <c r="AH60" s="86"/>
      <c r="AI60" s="86"/>
      <c r="AJ60" s="86"/>
      <c r="AK60" s="86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</row>
    <row r="61" customFormat="false" ht="12.8" hidden="false" customHeight="false" outlineLevel="0" collapsed="false">
      <c r="A61" s="85"/>
      <c r="B61" s="85"/>
      <c r="C61" s="85"/>
      <c r="D61" s="85"/>
      <c r="E61" s="87" t="s">
        <v>320</v>
      </c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6"/>
      <c r="AH61" s="86"/>
      <c r="AI61" s="86"/>
      <c r="AJ61" s="86"/>
      <c r="AK61" s="86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</row>
    <row r="64" customFormat="false" ht="12.8" hidden="false" customHeight="false" outlineLevel="0" collapsed="false">
      <c r="I64" s="14" t="s">
        <v>45</v>
      </c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</row>
    <row r="65" customFormat="false" ht="12.8" hidden="false" customHeight="false" outlineLevel="0" collapsed="false"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</row>
    <row r="66" customFormat="false" ht="12.8" hidden="false" customHeight="false" outlineLevel="0" collapsed="false">
      <c r="I66" s="14" t="s">
        <v>46</v>
      </c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</row>
    <row r="67" customFormat="false" ht="12.8" hidden="false" customHeight="false" outlineLevel="0" collapsed="false"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</row>
    <row r="68" customFormat="false" ht="12.8" hidden="false" customHeight="false" outlineLevel="0" collapsed="false">
      <c r="I68" s="14" t="s">
        <v>254</v>
      </c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</row>
  </sheetData>
  <mergeCells count="276">
    <mergeCell ref="A3:BH3"/>
    <mergeCell ref="A5:D5"/>
    <mergeCell ref="E5:AF5"/>
    <mergeCell ref="AG5:AT5"/>
    <mergeCell ref="AU5:BH5"/>
    <mergeCell ref="A6:D6"/>
    <mergeCell ref="E6:AF6"/>
    <mergeCell ref="AG6:AK6"/>
    <mergeCell ref="AL6:AT6"/>
    <mergeCell ref="AU6:AY6"/>
    <mergeCell ref="AZ6:BH6"/>
    <mergeCell ref="A7:D7"/>
    <mergeCell ref="E7:AF7"/>
    <mergeCell ref="AG7:AK7"/>
    <mergeCell ref="AL7:AT7"/>
    <mergeCell ref="AU7:AY7"/>
    <mergeCell ref="AZ7:BH7"/>
    <mergeCell ref="A8:D8"/>
    <mergeCell ref="E8:AF8"/>
    <mergeCell ref="AG8:AK8"/>
    <mergeCell ref="AL8:AT8"/>
    <mergeCell ref="AU8:AY8"/>
    <mergeCell ref="AZ8:BH8"/>
    <mergeCell ref="A9:D9"/>
    <mergeCell ref="E9:AF9"/>
    <mergeCell ref="AG9:AK9"/>
    <mergeCell ref="AL9:AT9"/>
    <mergeCell ref="AU9:AY9"/>
    <mergeCell ref="AZ9:BH9"/>
    <mergeCell ref="A10:D10"/>
    <mergeCell ref="E10:AF10"/>
    <mergeCell ref="AG10:AK10"/>
    <mergeCell ref="AL10:AT10"/>
    <mergeCell ref="AU10:AY10"/>
    <mergeCell ref="AZ10:BH10"/>
    <mergeCell ref="A11:D12"/>
    <mergeCell ref="E11:AF11"/>
    <mergeCell ref="AG11:AK12"/>
    <mergeCell ref="AL11:AT12"/>
    <mergeCell ref="AU11:AY12"/>
    <mergeCell ref="AZ11:BH12"/>
    <mergeCell ref="E12:AF12"/>
    <mergeCell ref="A13:D14"/>
    <mergeCell ref="E13:AF13"/>
    <mergeCell ref="AG13:AK14"/>
    <mergeCell ref="AL13:AT14"/>
    <mergeCell ref="AU13:AY14"/>
    <mergeCell ref="AZ13:BH14"/>
    <mergeCell ref="E14:AF14"/>
    <mergeCell ref="A15:D15"/>
    <mergeCell ref="E15:AF15"/>
    <mergeCell ref="AG15:AK15"/>
    <mergeCell ref="AL15:AT15"/>
    <mergeCell ref="AU15:AY15"/>
    <mergeCell ref="AZ15:BH15"/>
    <mergeCell ref="A16:D16"/>
    <mergeCell ref="E16:AF16"/>
    <mergeCell ref="AG16:AK16"/>
    <mergeCell ref="AL16:AT16"/>
    <mergeCell ref="AU16:AY16"/>
    <mergeCell ref="AZ16:BH16"/>
    <mergeCell ref="A17:D17"/>
    <mergeCell ref="E17:AF17"/>
    <mergeCell ref="AG17:AK17"/>
    <mergeCell ref="AL17:AT17"/>
    <mergeCell ref="AU17:AY17"/>
    <mergeCell ref="AZ17:BH17"/>
    <mergeCell ref="A18:D18"/>
    <mergeCell ref="E18:AF18"/>
    <mergeCell ref="AG18:AK18"/>
    <mergeCell ref="AL18:AT18"/>
    <mergeCell ref="AU18:AY18"/>
    <mergeCell ref="AZ18:BH18"/>
    <mergeCell ref="A19:D19"/>
    <mergeCell ref="E19:AF19"/>
    <mergeCell ref="AG19:AK19"/>
    <mergeCell ref="AL19:AT19"/>
    <mergeCell ref="AU19:AY19"/>
    <mergeCell ref="AZ19:BH19"/>
    <mergeCell ref="A20:D20"/>
    <mergeCell ref="E20:AF20"/>
    <mergeCell ref="AG20:AK20"/>
    <mergeCell ref="AL20:AT20"/>
    <mergeCell ref="AU20:AY20"/>
    <mergeCell ref="AZ20:BH20"/>
    <mergeCell ref="A21:D21"/>
    <mergeCell ref="E21:AF21"/>
    <mergeCell ref="AG21:AK21"/>
    <mergeCell ref="AL21:AT21"/>
    <mergeCell ref="AU21:AY21"/>
    <mergeCell ref="AZ21:BH21"/>
    <mergeCell ref="A22:D23"/>
    <mergeCell ref="E22:AF22"/>
    <mergeCell ref="AG22:AK23"/>
    <mergeCell ref="AL22:AT23"/>
    <mergeCell ref="AU22:AY23"/>
    <mergeCell ref="AZ22:BH23"/>
    <mergeCell ref="E23:AF23"/>
    <mergeCell ref="A24:D24"/>
    <mergeCell ref="E24:AF24"/>
    <mergeCell ref="AG24:AK24"/>
    <mergeCell ref="AL24:AT24"/>
    <mergeCell ref="AU24:AY24"/>
    <mergeCell ref="AZ24:BH24"/>
    <mergeCell ref="A25:D25"/>
    <mergeCell ref="E25:AF25"/>
    <mergeCell ref="AG25:AK25"/>
    <mergeCell ref="AL25:AT25"/>
    <mergeCell ref="AU25:AY25"/>
    <mergeCell ref="AZ25:BH25"/>
    <mergeCell ref="A26:D26"/>
    <mergeCell ref="E26:AF26"/>
    <mergeCell ref="AG26:AK26"/>
    <mergeCell ref="AL26:AT26"/>
    <mergeCell ref="AU26:AY26"/>
    <mergeCell ref="AZ26:BH26"/>
    <mergeCell ref="A27:D27"/>
    <mergeCell ref="E27:AF27"/>
    <mergeCell ref="AG27:AK27"/>
    <mergeCell ref="AL27:AT27"/>
    <mergeCell ref="AU27:AY27"/>
    <mergeCell ref="AZ27:BH27"/>
    <mergeCell ref="A28:D29"/>
    <mergeCell ref="E28:AF28"/>
    <mergeCell ref="AG28:AK29"/>
    <mergeCell ref="AL28:AT29"/>
    <mergeCell ref="AU28:AY29"/>
    <mergeCell ref="AZ28:BH29"/>
    <mergeCell ref="E29:AF29"/>
    <mergeCell ref="A30:D30"/>
    <mergeCell ref="E30:AF30"/>
    <mergeCell ref="AG30:AK30"/>
    <mergeCell ref="AL30:AT30"/>
    <mergeCell ref="AU30:AY30"/>
    <mergeCell ref="AZ30:BH30"/>
    <mergeCell ref="A31:D32"/>
    <mergeCell ref="E31:AF31"/>
    <mergeCell ref="AG31:AK32"/>
    <mergeCell ref="AL31:AT32"/>
    <mergeCell ref="AU31:AY32"/>
    <mergeCell ref="AZ31:BH32"/>
    <mergeCell ref="E32:AF32"/>
    <mergeCell ref="A33:D33"/>
    <mergeCell ref="E33:AF33"/>
    <mergeCell ref="AG33:AK33"/>
    <mergeCell ref="AL33:AT33"/>
    <mergeCell ref="AU33:AY33"/>
    <mergeCell ref="AZ33:BH33"/>
    <mergeCell ref="A34:D34"/>
    <mergeCell ref="E34:AF34"/>
    <mergeCell ref="AG34:AK34"/>
    <mergeCell ref="AL34:AT34"/>
    <mergeCell ref="AU34:AY34"/>
    <mergeCell ref="AZ34:BH34"/>
    <mergeCell ref="A35:D35"/>
    <mergeCell ref="E35:AF35"/>
    <mergeCell ref="AG35:AK35"/>
    <mergeCell ref="AL35:AT35"/>
    <mergeCell ref="AU35:AY35"/>
    <mergeCell ref="AZ35:BH35"/>
    <mergeCell ref="A36:D36"/>
    <mergeCell ref="E36:AF36"/>
    <mergeCell ref="AG36:AK36"/>
    <mergeCell ref="AL36:AT36"/>
    <mergeCell ref="AU36:AY36"/>
    <mergeCell ref="AZ36:BH36"/>
    <mergeCell ref="A37:D37"/>
    <mergeCell ref="E37:AF37"/>
    <mergeCell ref="AG37:AK37"/>
    <mergeCell ref="AL37:AT37"/>
    <mergeCell ref="AU37:AY37"/>
    <mergeCell ref="AZ37:BH37"/>
    <mergeCell ref="A38:D39"/>
    <mergeCell ref="E38:AF38"/>
    <mergeCell ref="AG38:AK39"/>
    <mergeCell ref="AL38:AT39"/>
    <mergeCell ref="AU38:AY39"/>
    <mergeCell ref="AZ38:BH39"/>
    <mergeCell ref="E39:AF39"/>
    <mergeCell ref="A40:D40"/>
    <mergeCell ref="E40:AF40"/>
    <mergeCell ref="AG40:AK40"/>
    <mergeCell ref="AL40:AT40"/>
    <mergeCell ref="AU40:AY40"/>
    <mergeCell ref="AZ40:BH40"/>
    <mergeCell ref="A41:D41"/>
    <mergeCell ref="E41:AF41"/>
    <mergeCell ref="AG41:AK41"/>
    <mergeCell ref="AL41:AT41"/>
    <mergeCell ref="AU41:AY41"/>
    <mergeCell ref="AZ41:BH41"/>
    <mergeCell ref="A42:D43"/>
    <mergeCell ref="E42:AF42"/>
    <mergeCell ref="AG42:AK43"/>
    <mergeCell ref="AL42:AT43"/>
    <mergeCell ref="AU42:AY43"/>
    <mergeCell ref="AZ42:BH43"/>
    <mergeCell ref="E43:AF43"/>
    <mergeCell ref="A44:D44"/>
    <mergeCell ref="E44:AF44"/>
    <mergeCell ref="AG44:AK44"/>
    <mergeCell ref="AL44:AT44"/>
    <mergeCell ref="AU44:AY44"/>
    <mergeCell ref="AZ44:BH44"/>
    <mergeCell ref="A45:D45"/>
    <mergeCell ref="E45:AF45"/>
    <mergeCell ref="AG45:AK45"/>
    <mergeCell ref="AL45:AT45"/>
    <mergeCell ref="AU45:AY45"/>
    <mergeCell ref="AZ45:BH45"/>
    <mergeCell ref="A46:D46"/>
    <mergeCell ref="E46:AF46"/>
    <mergeCell ref="AG46:AK46"/>
    <mergeCell ref="AL46:AT46"/>
    <mergeCell ref="AU46:AY46"/>
    <mergeCell ref="AZ46:BH46"/>
    <mergeCell ref="A47:D47"/>
    <mergeCell ref="E47:AF47"/>
    <mergeCell ref="AG47:AK47"/>
    <mergeCell ref="AL47:AT47"/>
    <mergeCell ref="AU47:AY47"/>
    <mergeCell ref="AZ47:BH47"/>
    <mergeCell ref="A48:D48"/>
    <mergeCell ref="E48:AF48"/>
    <mergeCell ref="AG48:AK48"/>
    <mergeCell ref="AL48:AT48"/>
    <mergeCell ref="AU48:AY48"/>
    <mergeCell ref="AZ48:BH48"/>
    <mergeCell ref="A49:D49"/>
    <mergeCell ref="E49:AF49"/>
    <mergeCell ref="AG49:AK49"/>
    <mergeCell ref="AL49:AT49"/>
    <mergeCell ref="AU49:AY49"/>
    <mergeCell ref="AZ49:BH49"/>
    <mergeCell ref="A50:D51"/>
    <mergeCell ref="E50:AF50"/>
    <mergeCell ref="AG50:AK51"/>
    <mergeCell ref="AL50:AT51"/>
    <mergeCell ref="AU50:AY51"/>
    <mergeCell ref="AZ50:BH51"/>
    <mergeCell ref="E51:AF51"/>
    <mergeCell ref="A52:D52"/>
    <mergeCell ref="E52:AF52"/>
    <mergeCell ref="AG52:AK52"/>
    <mergeCell ref="AL52:AT52"/>
    <mergeCell ref="AU52:AY52"/>
    <mergeCell ref="AZ52:BH52"/>
    <mergeCell ref="A53:D53"/>
    <mergeCell ref="E53:AF53"/>
    <mergeCell ref="AG53:AK53"/>
    <mergeCell ref="AL53:AT53"/>
    <mergeCell ref="AU53:AY53"/>
    <mergeCell ref="AZ53:BH53"/>
    <mergeCell ref="A54:D54"/>
    <mergeCell ref="E54:AF54"/>
    <mergeCell ref="AG54:AK54"/>
    <mergeCell ref="AL54:AT54"/>
    <mergeCell ref="AU54:AY54"/>
    <mergeCell ref="AZ54:BH54"/>
    <mergeCell ref="A55:D61"/>
    <mergeCell ref="E55:AF55"/>
    <mergeCell ref="AG55:AK61"/>
    <mergeCell ref="AL55:AT61"/>
    <mergeCell ref="AU55:AY61"/>
    <mergeCell ref="AZ55:BH61"/>
    <mergeCell ref="E56:AF56"/>
    <mergeCell ref="E57:AF57"/>
    <mergeCell ref="E58:AF58"/>
    <mergeCell ref="E59:AF59"/>
    <mergeCell ref="E60:AF60"/>
    <mergeCell ref="E61:AF61"/>
    <mergeCell ref="I64:AZ64"/>
    <mergeCell ref="I65:AZ65"/>
    <mergeCell ref="I66:AZ66"/>
    <mergeCell ref="I67:AZ67"/>
    <mergeCell ref="I68:AZ68"/>
  </mergeCells>
  <printOptions headings="false" gridLines="false" gridLinesSet="true" horizontalCentered="false" verticalCentered="false"/>
  <pageMargins left="0.7875" right="0.7875" top="0.340277777777778" bottom="0.259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A1:BH130"/>
  <sheetViews>
    <sheetView windowProtection="false" showFormulas="false" showGridLines="true" showRowColHeaders="true" showZeros="true" rightToLeft="false" tabSelected="false" showOutlineSymbols="true" defaultGridColor="true" view="pageBreakPreview" topLeftCell="A13" colorId="64" zoomScale="80" zoomScaleNormal="85" zoomScalePageLayoutView="80" workbookViewId="0">
      <selection pane="topLeft" activeCell="A51" activeCellId="0" sqref="A51"/>
    </sheetView>
  </sheetViews>
  <sheetFormatPr defaultRowHeight="12.75"/>
  <cols>
    <col collapsed="false" hidden="false" max="33" min="1" style="0" width="1.80681818181818"/>
    <col collapsed="false" hidden="false" max="42" min="34" style="0" width="1.50568181818182"/>
    <col collapsed="false" hidden="false" max="1025" min="43" style="0" width="1.8068181818181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2" t="s">
        <v>321</v>
      </c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="4" customFormat="true" ht="15.75" hidden="false" customHeight="false" outlineLevel="0" collapsed="false">
      <c r="A3" s="3" t="s">
        <v>322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</row>
    <row r="4" s="4" customFormat="true" ht="15.75" hidden="false" customHeight="false" outlineLevel="0" collapsed="false">
      <c r="A4" s="3" t="s">
        <v>323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2"/>
    </row>
    <row r="6" customFormat="false" ht="12.75" hidden="false" customHeight="false" outlineLevel="0" collapsed="false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 t="s">
        <v>324</v>
      </c>
      <c r="AI6" s="5"/>
      <c r="AJ6" s="5"/>
      <c r="AK6" s="5"/>
      <c r="AL6" s="5"/>
      <c r="AM6" s="5"/>
      <c r="AN6" s="5"/>
      <c r="AO6" s="5"/>
      <c r="AP6" s="5"/>
      <c r="AQ6" s="5" t="s">
        <v>94</v>
      </c>
      <c r="AR6" s="5"/>
      <c r="AS6" s="5"/>
      <c r="AT6" s="5"/>
      <c r="AU6" s="5"/>
      <c r="AV6" s="5"/>
      <c r="AW6" s="5"/>
      <c r="AX6" s="5"/>
      <c r="AY6" s="5"/>
      <c r="AZ6" s="5" t="s">
        <v>95</v>
      </c>
      <c r="BA6" s="5"/>
      <c r="BB6" s="5"/>
      <c r="BC6" s="5"/>
      <c r="BD6" s="5"/>
      <c r="BE6" s="5"/>
      <c r="BF6" s="5"/>
      <c r="BG6" s="5"/>
      <c r="BH6" s="5"/>
    </row>
    <row r="7" customFormat="false" ht="12.75" hidden="false" customHeight="false" outlineLevel="0" collapsed="false">
      <c r="A7" s="7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 t="s">
        <v>325</v>
      </c>
      <c r="AI7" s="7"/>
      <c r="AJ7" s="7"/>
      <c r="AK7" s="7"/>
      <c r="AL7" s="7"/>
      <c r="AM7" s="7"/>
      <c r="AN7" s="7"/>
      <c r="AO7" s="7"/>
      <c r="AP7" s="7"/>
      <c r="AQ7" s="7" t="s">
        <v>181</v>
      </c>
      <c r="AR7" s="7"/>
      <c r="AS7" s="7"/>
      <c r="AT7" s="7"/>
      <c r="AU7" s="7"/>
      <c r="AV7" s="7"/>
      <c r="AW7" s="7"/>
      <c r="AX7" s="7"/>
      <c r="AY7" s="7"/>
      <c r="AZ7" s="7" t="s">
        <v>152</v>
      </c>
      <c r="BA7" s="7"/>
      <c r="BB7" s="7"/>
      <c r="BC7" s="7"/>
      <c r="BD7" s="7"/>
      <c r="BE7" s="7"/>
      <c r="BF7" s="7"/>
      <c r="BG7" s="7"/>
      <c r="BH7" s="7"/>
    </row>
    <row r="8" customFormat="false" ht="12.8" hidden="false" customHeight="false" outlineLevel="0" collapsed="false">
      <c r="A8" s="6" t="n">
        <v>1</v>
      </c>
      <c r="B8" s="6"/>
      <c r="C8" s="6"/>
      <c r="D8" s="6"/>
      <c r="E8" s="5" t="n">
        <v>2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 t="n">
        <v>3</v>
      </c>
      <c r="AI8" s="6"/>
      <c r="AJ8" s="6"/>
      <c r="AK8" s="6"/>
      <c r="AL8" s="6"/>
      <c r="AM8" s="6"/>
      <c r="AN8" s="6"/>
      <c r="AO8" s="6"/>
      <c r="AP8" s="6"/>
      <c r="AQ8" s="6" t="n">
        <v>4</v>
      </c>
      <c r="AR8" s="6"/>
      <c r="AS8" s="6"/>
      <c r="AT8" s="6"/>
      <c r="AU8" s="6"/>
      <c r="AV8" s="6"/>
      <c r="AW8" s="6"/>
      <c r="AX8" s="6"/>
      <c r="AY8" s="6"/>
      <c r="AZ8" s="6" t="n">
        <v>5</v>
      </c>
      <c r="BA8" s="6"/>
      <c r="BB8" s="6"/>
      <c r="BC8" s="6"/>
      <c r="BD8" s="6"/>
      <c r="BE8" s="6"/>
      <c r="BF8" s="6"/>
      <c r="BG8" s="6"/>
      <c r="BH8" s="6"/>
    </row>
    <row r="9" customFormat="false" ht="12.8" hidden="false" customHeight="false" outlineLevel="0" collapsed="false">
      <c r="A9" s="20" t="s">
        <v>13</v>
      </c>
      <c r="B9" s="20"/>
      <c r="C9" s="20"/>
      <c r="D9" s="20"/>
      <c r="E9" s="11" t="s">
        <v>326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64" t="s">
        <v>327</v>
      </c>
      <c r="AI9" s="64"/>
      <c r="AJ9" s="64"/>
      <c r="AK9" s="64"/>
      <c r="AL9" s="64"/>
      <c r="AM9" s="64"/>
      <c r="AN9" s="64"/>
      <c r="AO9" s="64"/>
      <c r="AP9" s="64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</row>
    <row r="10" customFormat="false" ht="12.75" hidden="false" customHeight="false" outlineLevel="0" collapsed="false">
      <c r="A10" s="20"/>
      <c r="B10" s="20"/>
      <c r="C10" s="20"/>
      <c r="D10" s="20"/>
      <c r="E10" s="12" t="s">
        <v>328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64"/>
      <c r="AI10" s="64"/>
      <c r="AJ10" s="64"/>
      <c r="AK10" s="64"/>
      <c r="AL10" s="64"/>
      <c r="AM10" s="64"/>
      <c r="AN10" s="64"/>
      <c r="AO10" s="64"/>
      <c r="AP10" s="64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</row>
    <row r="11" customFormat="false" ht="12.8" hidden="false" customHeight="false" outlineLevel="0" collapsed="false">
      <c r="A11" s="20" t="s">
        <v>26</v>
      </c>
      <c r="B11" s="20"/>
      <c r="C11" s="20"/>
      <c r="D11" s="20"/>
      <c r="E11" s="11" t="s">
        <v>329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64" t="s">
        <v>2</v>
      </c>
      <c r="AI11" s="64"/>
      <c r="AJ11" s="64"/>
      <c r="AK11" s="64"/>
      <c r="AL11" s="64"/>
      <c r="AM11" s="64"/>
      <c r="AN11" s="64"/>
      <c r="AO11" s="64"/>
      <c r="AP11" s="64"/>
      <c r="AQ11" s="6" t="n">
        <f aca="false">AQ14+AQ13</f>
        <v>2.583528</v>
      </c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</row>
    <row r="12" customFormat="false" ht="12.8" hidden="false" customHeight="false" outlineLevel="0" collapsed="false">
      <c r="A12" s="20"/>
      <c r="B12" s="20"/>
      <c r="C12" s="20"/>
      <c r="D12" s="20"/>
      <c r="E12" s="12" t="s">
        <v>330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64"/>
      <c r="AI12" s="64"/>
      <c r="AJ12" s="64"/>
      <c r="AK12" s="64"/>
      <c r="AL12" s="64"/>
      <c r="AM12" s="64"/>
      <c r="AN12" s="64"/>
      <c r="AO12" s="64"/>
      <c r="AP12" s="64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</row>
    <row r="13" customFormat="false" ht="12.8" hidden="false" customHeight="false" outlineLevel="0" collapsed="false">
      <c r="A13" s="8" t="s">
        <v>186</v>
      </c>
      <c r="B13" s="8"/>
      <c r="C13" s="8"/>
      <c r="D13" s="8"/>
      <c r="E13" s="12" t="s">
        <v>9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</row>
    <row r="14" customFormat="false" ht="12.8" hidden="false" customHeight="false" outlineLevel="0" collapsed="false">
      <c r="A14" s="8" t="s">
        <v>189</v>
      </c>
      <c r="B14" s="8"/>
      <c r="C14" s="8"/>
      <c r="D14" s="8"/>
      <c r="E14" s="9" t="s">
        <v>331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6"/>
      <c r="AI14" s="6"/>
      <c r="AJ14" s="6"/>
      <c r="AK14" s="6"/>
      <c r="AL14" s="6"/>
      <c r="AM14" s="6"/>
      <c r="AN14" s="6"/>
      <c r="AO14" s="6"/>
      <c r="AP14" s="6"/>
      <c r="AQ14" s="6" t="n">
        <f aca="false">AQ17+AQ16+AQ15</f>
        <v>2.583528</v>
      </c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</row>
    <row r="15" customFormat="false" ht="12.8" hidden="false" customHeight="false" outlineLevel="0" collapsed="false">
      <c r="A15" s="20"/>
      <c r="B15" s="20"/>
      <c r="C15" s="20"/>
      <c r="D15" s="20"/>
      <c r="E15" s="9" t="s">
        <v>332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7"/>
      <c r="AI15" s="97"/>
      <c r="AJ15" s="97"/>
      <c r="AK15" s="97"/>
      <c r="AL15" s="97"/>
      <c r="AM15" s="97"/>
      <c r="AN15" s="97"/>
      <c r="AO15" s="97"/>
      <c r="AP15" s="97"/>
      <c r="AQ15" s="5" t="n">
        <v>0.050004</v>
      </c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</row>
    <row r="16" customFormat="false" ht="12.8" hidden="false" customHeight="false" outlineLevel="0" collapsed="false">
      <c r="A16" s="8"/>
      <c r="B16" s="8"/>
      <c r="C16" s="8"/>
      <c r="D16" s="8"/>
      <c r="E16" s="9" t="s">
        <v>11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6"/>
      <c r="AI16" s="6"/>
      <c r="AJ16" s="6"/>
      <c r="AK16" s="6"/>
      <c r="AL16" s="6"/>
      <c r="AM16" s="6"/>
      <c r="AN16" s="6"/>
      <c r="AO16" s="6"/>
      <c r="AP16" s="6"/>
      <c r="AQ16" s="6" t="n">
        <v>1.074783</v>
      </c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</row>
    <row r="17" customFormat="false" ht="12.8" hidden="false" customHeight="false" outlineLevel="0" collapsed="false">
      <c r="A17" s="8" t="s">
        <v>191</v>
      </c>
      <c r="B17" s="8"/>
      <c r="C17" s="8"/>
      <c r="D17" s="8"/>
      <c r="E17" s="9" t="s">
        <v>12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6"/>
      <c r="AI17" s="6"/>
      <c r="AJ17" s="6"/>
      <c r="AK17" s="6"/>
      <c r="AL17" s="6"/>
      <c r="AM17" s="6"/>
      <c r="AN17" s="6"/>
      <c r="AO17" s="6"/>
      <c r="AP17" s="6"/>
      <c r="AQ17" s="6" t="n">
        <v>1.458741</v>
      </c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</row>
    <row r="18" customFormat="false" ht="12.8" hidden="false" customHeight="false" outlineLevel="0" collapsed="false">
      <c r="A18" s="98" t="s">
        <v>29</v>
      </c>
      <c r="B18" s="98"/>
      <c r="C18" s="98"/>
      <c r="D18" s="98"/>
      <c r="E18" s="12" t="s">
        <v>333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6" t="s">
        <v>207</v>
      </c>
      <c r="AI18" s="6"/>
      <c r="AJ18" s="6"/>
      <c r="AK18" s="6"/>
      <c r="AL18" s="6"/>
      <c r="AM18" s="6"/>
      <c r="AN18" s="6"/>
      <c r="AO18" s="6"/>
      <c r="AP18" s="6"/>
      <c r="AQ18" s="6" t="n">
        <v>2.894</v>
      </c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</row>
    <row r="19" customFormat="false" ht="12.8" hidden="false" customHeight="false" outlineLevel="0" collapsed="false">
      <c r="A19" s="8" t="s">
        <v>231</v>
      </c>
      <c r="B19" s="8"/>
      <c r="C19" s="8"/>
      <c r="D19" s="8"/>
      <c r="E19" s="12" t="s">
        <v>9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</row>
    <row r="20" customFormat="false" ht="12.8" hidden="false" customHeight="false" outlineLevel="0" collapsed="false">
      <c r="A20" s="8" t="s">
        <v>233</v>
      </c>
      <c r="B20" s="8"/>
      <c r="C20" s="8"/>
      <c r="D20" s="8"/>
      <c r="E20" s="9" t="s">
        <v>331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6"/>
      <c r="AI20" s="6"/>
      <c r="AJ20" s="6"/>
      <c r="AK20" s="6"/>
      <c r="AL20" s="6"/>
      <c r="AM20" s="6"/>
      <c r="AN20" s="6"/>
      <c r="AO20" s="6"/>
      <c r="AP20" s="6"/>
      <c r="AQ20" s="6" t="n">
        <f aca="false">AQ22+AQ21</f>
        <v>2.894</v>
      </c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</row>
    <row r="21" customFormat="false" ht="12.8" hidden="false" customHeight="false" outlineLevel="0" collapsed="false">
      <c r="A21" s="20"/>
      <c r="B21" s="20"/>
      <c r="C21" s="20"/>
      <c r="D21" s="20"/>
      <c r="E21" s="9" t="s">
        <v>332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7"/>
      <c r="AI21" s="97"/>
      <c r="AJ21" s="97"/>
      <c r="AK21" s="97"/>
      <c r="AL21" s="97"/>
      <c r="AM21" s="97"/>
      <c r="AN21" s="97"/>
      <c r="AO21" s="97"/>
      <c r="AP21" s="97"/>
      <c r="AQ21" s="5" t="n">
        <v>1.9355</v>
      </c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</row>
    <row r="22" customFormat="false" ht="12.8" hidden="false" customHeight="false" outlineLevel="0" collapsed="false">
      <c r="A22" s="8"/>
      <c r="B22" s="8"/>
      <c r="C22" s="8"/>
      <c r="D22" s="8"/>
      <c r="E22" s="9" t="s">
        <v>11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6"/>
      <c r="AI22" s="6"/>
      <c r="AJ22" s="6"/>
      <c r="AK22" s="6"/>
      <c r="AL22" s="6"/>
      <c r="AM22" s="6"/>
      <c r="AN22" s="6"/>
      <c r="AO22" s="6"/>
      <c r="AP22" s="6"/>
      <c r="AQ22" s="6" t="n">
        <v>0.9585</v>
      </c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</row>
    <row r="23" customFormat="false" ht="12.8" hidden="false" customHeight="false" outlineLevel="0" collapsed="false">
      <c r="A23" s="8" t="s">
        <v>235</v>
      </c>
      <c r="B23" s="8"/>
      <c r="C23" s="8"/>
      <c r="D23" s="8"/>
      <c r="E23" s="9" t="s">
        <v>12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</row>
    <row r="24" customFormat="false" ht="12.8" hidden="false" customHeight="false" outlineLevel="0" collapsed="false">
      <c r="A24" s="8" t="s">
        <v>32</v>
      </c>
      <c r="B24" s="8"/>
      <c r="C24" s="8"/>
      <c r="D24" s="8"/>
      <c r="E24" s="9" t="s">
        <v>334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6" t="s">
        <v>2</v>
      </c>
      <c r="AI24" s="6"/>
      <c r="AJ24" s="6"/>
      <c r="AK24" s="6"/>
      <c r="AL24" s="6"/>
      <c r="AM24" s="6"/>
      <c r="AN24" s="6"/>
      <c r="AO24" s="6"/>
      <c r="AP24" s="6"/>
      <c r="AQ24" s="6" t="n">
        <f aca="false">AQ29+AQ28</f>
        <v>2.099314</v>
      </c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</row>
    <row r="25" customFormat="false" ht="12.8" hidden="false" customHeight="false" outlineLevel="0" collapsed="false">
      <c r="A25" s="8" t="s">
        <v>34</v>
      </c>
      <c r="B25" s="8"/>
      <c r="C25" s="8"/>
      <c r="D25" s="8"/>
      <c r="E25" s="12" t="s">
        <v>9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</row>
    <row r="26" customFormat="false" ht="12.8" hidden="false" customHeight="false" outlineLevel="0" collapsed="false">
      <c r="A26" s="8" t="s">
        <v>41</v>
      </c>
      <c r="B26" s="8"/>
      <c r="C26" s="8"/>
      <c r="D26" s="8"/>
      <c r="E26" s="9" t="s">
        <v>331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</row>
    <row r="27" customFormat="false" ht="12.8" hidden="false" customHeight="false" outlineLevel="0" collapsed="false">
      <c r="A27" s="20"/>
      <c r="B27" s="20"/>
      <c r="C27" s="20"/>
      <c r="D27" s="20"/>
      <c r="E27" s="9" t="s">
        <v>332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7"/>
      <c r="AI27" s="97"/>
      <c r="AJ27" s="97"/>
      <c r="AK27" s="97"/>
      <c r="AL27" s="97"/>
      <c r="AM27" s="97"/>
      <c r="AN27" s="97"/>
      <c r="AO27" s="97"/>
      <c r="AP27" s="97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</row>
    <row r="28" customFormat="false" ht="12.8" hidden="false" customHeight="false" outlineLevel="0" collapsed="false">
      <c r="A28" s="8"/>
      <c r="B28" s="8"/>
      <c r="C28" s="8"/>
      <c r="D28" s="8"/>
      <c r="E28" s="9" t="s">
        <v>11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6"/>
      <c r="AI28" s="6"/>
      <c r="AJ28" s="6"/>
      <c r="AK28" s="6"/>
      <c r="AL28" s="6"/>
      <c r="AM28" s="6"/>
      <c r="AN28" s="6"/>
      <c r="AO28" s="6"/>
      <c r="AP28" s="6"/>
      <c r="AQ28" s="6" t="n">
        <v>0.640573</v>
      </c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</row>
    <row r="29" customFormat="false" ht="12.8" hidden="false" customHeight="false" outlineLevel="0" collapsed="false">
      <c r="A29" s="8" t="s">
        <v>43</v>
      </c>
      <c r="B29" s="8"/>
      <c r="C29" s="8"/>
      <c r="D29" s="8"/>
      <c r="E29" s="9" t="s">
        <v>12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6"/>
      <c r="AI29" s="6"/>
      <c r="AJ29" s="6"/>
      <c r="AK29" s="6"/>
      <c r="AL29" s="6"/>
      <c r="AM29" s="6"/>
      <c r="AN29" s="6"/>
      <c r="AO29" s="6"/>
      <c r="AP29" s="6"/>
      <c r="AQ29" s="6" t="n">
        <v>1.458741</v>
      </c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</row>
    <row r="30" customFormat="false" ht="12.8" hidden="false" customHeight="false" outlineLevel="0" collapsed="false">
      <c r="A30" s="8"/>
      <c r="B30" s="8"/>
      <c r="C30" s="8"/>
      <c r="D30" s="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</row>
    <row r="31" customFormat="false" ht="12.8" hidden="false" customHeight="false" outlineLevel="0" collapsed="false">
      <c r="A31" s="8" t="s">
        <v>103</v>
      </c>
      <c r="B31" s="8"/>
      <c r="C31" s="8"/>
      <c r="D31" s="8"/>
      <c r="E31" s="9" t="s">
        <v>335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6" t="s">
        <v>92</v>
      </c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</row>
    <row r="32" customFormat="false" ht="12.8" hidden="false" customHeight="false" outlineLevel="0" collapsed="false">
      <c r="A32" s="8" t="s">
        <v>105</v>
      </c>
      <c r="B32" s="8"/>
      <c r="C32" s="8"/>
      <c r="D32" s="8"/>
      <c r="E32" s="12" t="s">
        <v>9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</row>
    <row r="33" customFormat="false" ht="12.8" hidden="false" customHeight="false" outlineLevel="0" collapsed="false">
      <c r="A33" s="8" t="s">
        <v>108</v>
      </c>
      <c r="B33" s="8"/>
      <c r="C33" s="8"/>
      <c r="D33" s="8"/>
      <c r="E33" s="9" t="s">
        <v>331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</row>
    <row r="34" customFormat="false" ht="12.8" hidden="false" customHeight="false" outlineLevel="0" collapsed="false">
      <c r="A34" s="20"/>
      <c r="B34" s="20"/>
      <c r="C34" s="20"/>
      <c r="D34" s="20"/>
      <c r="E34" s="9" t="s">
        <v>332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7"/>
      <c r="AI34" s="97"/>
      <c r="AJ34" s="97"/>
      <c r="AK34" s="97"/>
      <c r="AL34" s="97"/>
      <c r="AM34" s="97"/>
      <c r="AN34" s="97"/>
      <c r="AO34" s="97"/>
      <c r="AP34" s="97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customFormat="false" ht="12.8" hidden="false" customHeight="false" outlineLevel="0" collapsed="false">
      <c r="A35" s="8"/>
      <c r="B35" s="8"/>
      <c r="C35" s="8"/>
      <c r="D35" s="8"/>
      <c r="E35" s="9" t="s">
        <v>11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</row>
    <row r="36" customFormat="false" ht="12.8" hidden="false" customHeight="false" outlineLevel="0" collapsed="false">
      <c r="A36" s="8" t="s">
        <v>250</v>
      </c>
      <c r="B36" s="8"/>
      <c r="C36" s="8"/>
      <c r="D36" s="8"/>
      <c r="E36" s="9" t="s">
        <v>12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</row>
    <row r="37" customFormat="false" ht="12.8" hidden="false" customHeight="false" outlineLevel="0" collapsed="false">
      <c r="A37" s="20" t="s">
        <v>110</v>
      </c>
      <c r="B37" s="20"/>
      <c r="C37" s="20"/>
      <c r="D37" s="20"/>
      <c r="E37" s="11" t="s">
        <v>336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64" t="s">
        <v>327</v>
      </c>
      <c r="AI37" s="64"/>
      <c r="AJ37" s="64"/>
      <c r="AK37" s="64"/>
      <c r="AL37" s="64"/>
      <c r="AM37" s="64"/>
      <c r="AN37" s="64"/>
      <c r="AO37" s="64"/>
      <c r="AP37" s="64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</row>
    <row r="38" customFormat="false" ht="12.8" hidden="false" customHeight="false" outlineLevel="0" collapsed="false">
      <c r="A38" s="20"/>
      <c r="B38" s="20"/>
      <c r="C38" s="20"/>
      <c r="D38" s="20"/>
      <c r="E38" s="18" t="s">
        <v>337</v>
      </c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64"/>
      <c r="AI38" s="64"/>
      <c r="AJ38" s="64"/>
      <c r="AK38" s="64"/>
      <c r="AL38" s="64"/>
      <c r="AM38" s="64"/>
      <c r="AN38" s="64"/>
      <c r="AO38" s="64"/>
      <c r="AP38" s="64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</row>
    <row r="39" customFormat="false" ht="12.8" hidden="false" customHeight="false" outlineLevel="0" collapsed="false">
      <c r="A39" s="20"/>
      <c r="B39" s="20"/>
      <c r="C39" s="20"/>
      <c r="D39" s="20"/>
      <c r="E39" s="12" t="s">
        <v>338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64"/>
      <c r="AI39" s="64"/>
      <c r="AJ39" s="64"/>
      <c r="AK39" s="64"/>
      <c r="AL39" s="64"/>
      <c r="AM39" s="64"/>
      <c r="AN39" s="64"/>
      <c r="AO39" s="64"/>
      <c r="AP39" s="64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</row>
    <row r="40" customFormat="false" ht="12.75" hidden="false" customHeight="false" outlineLevel="0" collapsed="false">
      <c r="A40" s="8" t="s">
        <v>339</v>
      </c>
      <c r="B40" s="8"/>
      <c r="C40" s="8"/>
      <c r="D40" s="8"/>
      <c r="E40" s="12" t="s">
        <v>9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</row>
    <row r="41" customFormat="false" ht="12.8" hidden="false" customHeight="false" outlineLevel="0" collapsed="false">
      <c r="A41" s="8" t="s">
        <v>340</v>
      </c>
      <c r="B41" s="8"/>
      <c r="C41" s="8"/>
      <c r="D41" s="8"/>
      <c r="E41" s="9" t="s">
        <v>331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</row>
    <row r="42" customFormat="false" ht="12.75" hidden="false" customHeight="false" outlineLevel="0" collapsed="false">
      <c r="A42" s="20"/>
      <c r="B42" s="20"/>
      <c r="C42" s="20"/>
      <c r="D42" s="20"/>
      <c r="E42" s="9" t="s">
        <v>332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7"/>
      <c r="AI42" s="97"/>
      <c r="AJ42" s="97"/>
      <c r="AK42" s="97"/>
      <c r="AL42" s="97"/>
      <c r="AM42" s="97"/>
      <c r="AN42" s="97"/>
      <c r="AO42" s="97"/>
      <c r="AP42" s="97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</row>
    <row r="43" customFormat="false" ht="12.75" hidden="false" customHeight="false" outlineLevel="0" collapsed="false">
      <c r="A43" s="8"/>
      <c r="B43" s="8"/>
      <c r="C43" s="8"/>
      <c r="D43" s="8"/>
      <c r="E43" s="9" t="s">
        <v>11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</row>
    <row r="44" customFormat="false" ht="12.75" hidden="false" customHeight="false" outlineLevel="0" collapsed="false">
      <c r="A44" s="8" t="s">
        <v>341</v>
      </c>
      <c r="B44" s="8"/>
      <c r="C44" s="8"/>
      <c r="D44" s="8"/>
      <c r="E44" s="9" t="s">
        <v>12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</row>
    <row r="45" customFormat="false" ht="12.8" hidden="false" customHeight="false" outlineLevel="0" collapsed="false"/>
    <row r="47" customFormat="false" ht="12.8" hidden="false" customHeight="false" outlineLevel="0" collapsed="false">
      <c r="A47" s="14" t="s">
        <v>45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</row>
    <row r="48" customFormat="false" ht="12.8" hidden="false" customHeight="false" outlineLevel="0" collapsed="false"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customFormat="false" ht="12.8" hidden="false" customHeight="false" outlineLevel="0" collapsed="false">
      <c r="A49" s="14" t="s">
        <v>46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1" customFormat="false" ht="12.8" hidden="false" customHeight="false" outlineLevel="0" collapsed="false"/>
    <row r="56" customFormat="false" ht="12.8" hidden="false" customHeight="false" outlineLevel="0" collapsed="false"/>
    <row r="59" customFormat="false" ht="12.8" hidden="false" customHeight="false" outlineLevel="0" collapsed="false"/>
    <row r="83" customFormat="false" ht="12.8" hidden="false" customHeight="false" outlineLevel="0" collapsed="false"/>
    <row r="85" customFormat="false" ht="12.8" hidden="false" customHeight="false" outlineLevel="0" collapsed="false"/>
    <row r="130" customFormat="false" ht="12.8" hidden="false" customHeight="false" outlineLevel="0" collapsed="false"/>
  </sheetData>
  <mergeCells count="184">
    <mergeCell ref="A3:BH3"/>
    <mergeCell ref="A4:BH4"/>
    <mergeCell ref="A6:D6"/>
    <mergeCell ref="E6:AG6"/>
    <mergeCell ref="AH6:AP6"/>
    <mergeCell ref="AQ6:AY6"/>
    <mergeCell ref="AZ6:BH6"/>
    <mergeCell ref="A7:D7"/>
    <mergeCell ref="E7:AG7"/>
    <mergeCell ref="AH7:AP7"/>
    <mergeCell ref="AQ7:AY7"/>
    <mergeCell ref="AZ7:BH7"/>
    <mergeCell ref="A8:D8"/>
    <mergeCell ref="E8:AG8"/>
    <mergeCell ref="AH8:AP8"/>
    <mergeCell ref="AQ8:AY8"/>
    <mergeCell ref="AZ8:BH8"/>
    <mergeCell ref="A9:D10"/>
    <mergeCell ref="E9:AG9"/>
    <mergeCell ref="AH9:AP10"/>
    <mergeCell ref="AQ9:AY10"/>
    <mergeCell ref="AZ9:BH10"/>
    <mergeCell ref="E10:AG10"/>
    <mergeCell ref="A11:D12"/>
    <mergeCell ref="E11:AG11"/>
    <mergeCell ref="AH11:AP12"/>
    <mergeCell ref="AQ11:AY12"/>
    <mergeCell ref="AZ11:BH12"/>
    <mergeCell ref="E12:AG12"/>
    <mergeCell ref="A13:D13"/>
    <mergeCell ref="E13:AG13"/>
    <mergeCell ref="AH13:AP13"/>
    <mergeCell ref="AQ13:AY13"/>
    <mergeCell ref="AZ13:BH13"/>
    <mergeCell ref="A14:D14"/>
    <mergeCell ref="E14:AG14"/>
    <mergeCell ref="AH14:AP14"/>
    <mergeCell ref="AQ14:AY14"/>
    <mergeCell ref="AZ14:BH14"/>
    <mergeCell ref="A15:D15"/>
    <mergeCell ref="E15:AG15"/>
    <mergeCell ref="AH15:AP15"/>
    <mergeCell ref="AQ15:AY15"/>
    <mergeCell ref="AZ15:BH15"/>
    <mergeCell ref="A16:D16"/>
    <mergeCell ref="E16:AG16"/>
    <mergeCell ref="AH16:AP16"/>
    <mergeCell ref="AQ16:AY16"/>
    <mergeCell ref="AZ16:BH16"/>
    <mergeCell ref="A17:D17"/>
    <mergeCell ref="E17:AG17"/>
    <mergeCell ref="AH17:AP17"/>
    <mergeCell ref="AQ17:AY17"/>
    <mergeCell ref="AZ17:BH17"/>
    <mergeCell ref="A18:D18"/>
    <mergeCell ref="E18:AG18"/>
    <mergeCell ref="AH18:AP18"/>
    <mergeCell ref="AQ18:AY18"/>
    <mergeCell ref="AZ18:BH18"/>
    <mergeCell ref="A19:D19"/>
    <mergeCell ref="E19:AG19"/>
    <mergeCell ref="AH19:AP19"/>
    <mergeCell ref="AQ19:AY19"/>
    <mergeCell ref="AZ19:BH19"/>
    <mergeCell ref="A20:D20"/>
    <mergeCell ref="E20:AG20"/>
    <mergeCell ref="AH20:AP20"/>
    <mergeCell ref="AQ20:AY20"/>
    <mergeCell ref="AZ20:BH20"/>
    <mergeCell ref="A21:D21"/>
    <mergeCell ref="E21:AG21"/>
    <mergeCell ref="AH21:AP21"/>
    <mergeCell ref="AQ21:AY21"/>
    <mergeCell ref="AZ21:BH21"/>
    <mergeCell ref="A22:D22"/>
    <mergeCell ref="E22:AG22"/>
    <mergeCell ref="AH22:AP22"/>
    <mergeCell ref="AQ22:AY22"/>
    <mergeCell ref="AZ22:BH22"/>
    <mergeCell ref="A23:D23"/>
    <mergeCell ref="E23:AG23"/>
    <mergeCell ref="AH23:AP23"/>
    <mergeCell ref="AQ23:AY23"/>
    <mergeCell ref="AZ23:BH23"/>
    <mergeCell ref="A24:D24"/>
    <mergeCell ref="E24:AG24"/>
    <mergeCell ref="AH24:AP24"/>
    <mergeCell ref="AQ24:AY24"/>
    <mergeCell ref="AZ24:BH24"/>
    <mergeCell ref="A25:D25"/>
    <mergeCell ref="E25:AG25"/>
    <mergeCell ref="AH25:AP25"/>
    <mergeCell ref="AQ25:AY25"/>
    <mergeCell ref="AZ25:BH25"/>
    <mergeCell ref="A26:D26"/>
    <mergeCell ref="E26:AG26"/>
    <mergeCell ref="AH26:AP26"/>
    <mergeCell ref="AQ26:AY26"/>
    <mergeCell ref="AZ26:BH26"/>
    <mergeCell ref="A27:D27"/>
    <mergeCell ref="E27:AG27"/>
    <mergeCell ref="AH27:AP27"/>
    <mergeCell ref="AQ27:AY27"/>
    <mergeCell ref="AZ27:BH27"/>
    <mergeCell ref="A28:D28"/>
    <mergeCell ref="E28:AG28"/>
    <mergeCell ref="AH28:AP28"/>
    <mergeCell ref="AQ28:AY28"/>
    <mergeCell ref="AZ28:BH28"/>
    <mergeCell ref="A29:D29"/>
    <mergeCell ref="E29:AG29"/>
    <mergeCell ref="AH29:AP29"/>
    <mergeCell ref="AQ29:AY29"/>
    <mergeCell ref="AZ29:BH29"/>
    <mergeCell ref="A30:D30"/>
    <mergeCell ref="E30:AG30"/>
    <mergeCell ref="AH30:AP30"/>
    <mergeCell ref="AQ30:AY30"/>
    <mergeCell ref="AZ30:BH30"/>
    <mergeCell ref="A31:D31"/>
    <mergeCell ref="E31:AG31"/>
    <mergeCell ref="AH31:AP31"/>
    <mergeCell ref="AQ31:AY31"/>
    <mergeCell ref="AZ31:BH31"/>
    <mergeCell ref="A32:D32"/>
    <mergeCell ref="E32:AG32"/>
    <mergeCell ref="AH32:AP32"/>
    <mergeCell ref="AQ32:AY32"/>
    <mergeCell ref="AZ32:BH32"/>
    <mergeCell ref="A33:D33"/>
    <mergeCell ref="E33:AG33"/>
    <mergeCell ref="AH33:AP33"/>
    <mergeCell ref="AQ33:AY33"/>
    <mergeCell ref="AZ33:BH33"/>
    <mergeCell ref="A34:D34"/>
    <mergeCell ref="E34:AG34"/>
    <mergeCell ref="AH34:AP34"/>
    <mergeCell ref="AQ34:AY34"/>
    <mergeCell ref="AZ34:BH34"/>
    <mergeCell ref="A35:D35"/>
    <mergeCell ref="E35:AG35"/>
    <mergeCell ref="AH35:AP35"/>
    <mergeCell ref="AQ35:AY35"/>
    <mergeCell ref="AZ35:BH35"/>
    <mergeCell ref="A36:D36"/>
    <mergeCell ref="E36:AG36"/>
    <mergeCell ref="AH36:AP36"/>
    <mergeCell ref="AQ36:AY36"/>
    <mergeCell ref="AZ36:BH36"/>
    <mergeCell ref="A37:D39"/>
    <mergeCell ref="E37:AG37"/>
    <mergeCell ref="AH37:AP39"/>
    <mergeCell ref="AQ37:AY39"/>
    <mergeCell ref="AZ37:BH39"/>
    <mergeCell ref="E38:AG38"/>
    <mergeCell ref="E39:AG39"/>
    <mergeCell ref="A40:D40"/>
    <mergeCell ref="E40:AG40"/>
    <mergeCell ref="AH40:AP40"/>
    <mergeCell ref="AQ40:AY40"/>
    <mergeCell ref="AZ40:BH40"/>
    <mergeCell ref="A41:D41"/>
    <mergeCell ref="E41:AG41"/>
    <mergeCell ref="AH41:AP41"/>
    <mergeCell ref="AQ41:AY41"/>
    <mergeCell ref="AZ41:BH41"/>
    <mergeCell ref="A42:D42"/>
    <mergeCell ref="E42:AG42"/>
    <mergeCell ref="AH42:AP42"/>
    <mergeCell ref="AQ42:AY42"/>
    <mergeCell ref="AZ42:BH42"/>
    <mergeCell ref="A43:D43"/>
    <mergeCell ref="E43:AG43"/>
    <mergeCell ref="AH43:AP43"/>
    <mergeCell ref="AQ43:AY43"/>
    <mergeCell ref="AZ43:BH43"/>
    <mergeCell ref="A44:D44"/>
    <mergeCell ref="E44:AG44"/>
    <mergeCell ref="AH44:AP44"/>
    <mergeCell ref="AQ44:AY44"/>
    <mergeCell ref="AZ44:BH44"/>
    <mergeCell ref="A47:BA47"/>
    <mergeCell ref="J48:BA48"/>
    <mergeCell ref="A49:BA49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true"/>
  </sheetPr>
  <dimension ref="1:128"/>
  <sheetViews>
    <sheetView windowProtection="false" showFormulas="false" showGridLines="true" showRowColHeaders="true" showZeros="true" rightToLeft="false" tabSelected="false" showOutlineSymbols="true" defaultGridColor="true" view="pageBreakPreview" topLeftCell="A22" colorId="64" zoomScale="80" zoomScaleNormal="85" zoomScalePageLayoutView="80" workbookViewId="0">
      <selection pane="topLeft" activeCell="G18" activeCellId="0" sqref="G18"/>
    </sheetView>
  </sheetViews>
  <sheetFormatPr defaultRowHeight="12.75"/>
  <cols>
    <col collapsed="false" hidden="false" max="1" min="1" style="0" width="9.02272727272727"/>
    <col collapsed="false" hidden="false" max="2" min="2" style="0" width="53.3693181818182"/>
    <col collapsed="false" hidden="false" max="3" min="3" style="0" width="15.6363636363636"/>
    <col collapsed="false" hidden="false" max="4" min="4" style="0" width="10.9715909090909"/>
    <col collapsed="false" hidden="false" max="6" min="5" style="0" width="7.06818181818182"/>
    <col collapsed="false" hidden="false" max="8" min="7" style="0" width="10.375"/>
    <col collapsed="false" hidden="false" max="18" min="9" style="0" width="5.86363636363636"/>
    <col collapsed="false" hidden="false" max="1025" min="19" style="0" width="9.61931818181818"/>
  </cols>
  <sheetData>
    <row r="1" customFormat="false" ht="18.55" hidden="false" customHeight="false" outlineLevel="0" collapsed="false">
      <c r="A1" s="99" t="s">
        <v>342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3" customFormat="false" ht="12.75" hidden="false" customHeight="true" outlineLevel="0" collapsed="false">
      <c r="A3" s="100" t="s">
        <v>343</v>
      </c>
      <c r="B3" s="100" t="s">
        <v>67</v>
      </c>
      <c r="C3" s="100" t="s">
        <v>180</v>
      </c>
      <c r="D3" s="100" t="s">
        <v>344</v>
      </c>
      <c r="E3" s="100"/>
      <c r="F3" s="100"/>
      <c r="G3" s="100"/>
      <c r="H3" s="100"/>
      <c r="I3" s="100" t="s">
        <v>345</v>
      </c>
      <c r="J3" s="100"/>
      <c r="K3" s="100"/>
      <c r="L3" s="100"/>
      <c r="M3" s="100"/>
      <c r="N3" s="100" t="s">
        <v>346</v>
      </c>
      <c r="O3" s="100"/>
      <c r="P3" s="100"/>
      <c r="Q3" s="100"/>
      <c r="R3" s="100"/>
    </row>
    <row r="4" customFormat="false" ht="12.75" hidden="false" customHeight="true" outlineLevel="0" collapsed="false">
      <c r="A4" s="100"/>
      <c r="B4" s="100"/>
      <c r="C4" s="100"/>
      <c r="D4" s="100" t="s">
        <v>347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</row>
    <row r="5" customFormat="false" ht="12.75" hidden="false" customHeight="false" outlineLevel="0" collapsed="false">
      <c r="A5" s="100"/>
      <c r="B5" s="100"/>
      <c r="C5" s="100"/>
      <c r="D5" s="100" t="s">
        <v>8</v>
      </c>
      <c r="E5" s="100" t="s">
        <v>9</v>
      </c>
      <c r="F5" s="100" t="s">
        <v>10</v>
      </c>
      <c r="G5" s="100" t="s">
        <v>11</v>
      </c>
      <c r="H5" s="100" t="s">
        <v>12</v>
      </c>
      <c r="I5" s="100" t="s">
        <v>8</v>
      </c>
      <c r="J5" s="100" t="s">
        <v>9</v>
      </c>
      <c r="K5" s="100" t="s">
        <v>10</v>
      </c>
      <c r="L5" s="100" t="s">
        <v>11</v>
      </c>
      <c r="M5" s="100" t="s">
        <v>12</v>
      </c>
      <c r="N5" s="100" t="s">
        <v>8</v>
      </c>
      <c r="O5" s="100" t="s">
        <v>9</v>
      </c>
      <c r="P5" s="100" t="s">
        <v>10</v>
      </c>
      <c r="Q5" s="100" t="s">
        <v>11</v>
      </c>
      <c r="R5" s="100" t="s">
        <v>12</v>
      </c>
    </row>
    <row r="6" customFormat="false" ht="12.85" hidden="false" customHeight="false" outlineLevel="0" collapsed="false">
      <c r="A6" s="100" t="n">
        <v>1</v>
      </c>
      <c r="B6" s="100" t="n">
        <v>2</v>
      </c>
      <c r="C6" s="100" t="n">
        <v>3</v>
      </c>
      <c r="D6" s="100" t="n">
        <v>4</v>
      </c>
      <c r="E6" s="100" t="n">
        <v>5</v>
      </c>
      <c r="F6" s="100" t="n">
        <v>6</v>
      </c>
      <c r="G6" s="100" t="n">
        <v>7</v>
      </c>
      <c r="H6" s="100" t="n">
        <v>8</v>
      </c>
      <c r="I6" s="100" t="n">
        <v>9</v>
      </c>
      <c r="J6" s="100" t="n">
        <v>10</v>
      </c>
      <c r="K6" s="100" t="n">
        <v>11</v>
      </c>
      <c r="L6" s="100" t="n">
        <v>12</v>
      </c>
      <c r="M6" s="100" t="n">
        <v>13</v>
      </c>
      <c r="N6" s="100" t="n">
        <v>14</v>
      </c>
      <c r="O6" s="100" t="n">
        <v>15</v>
      </c>
      <c r="P6" s="100" t="n">
        <v>16</v>
      </c>
      <c r="Q6" s="100" t="n">
        <v>17</v>
      </c>
      <c r="R6" s="100" t="n">
        <v>18</v>
      </c>
    </row>
    <row r="7" customFormat="false" ht="12.85" hidden="false" customHeight="false" outlineLevel="0" collapsed="false">
      <c r="A7" s="101" t="s">
        <v>13</v>
      </c>
      <c r="B7" s="101" t="s">
        <v>348</v>
      </c>
      <c r="C7" s="101" t="s">
        <v>349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customFormat="false" ht="12.85" hidden="false" customHeight="false" outlineLevel="0" collapsed="false">
      <c r="A8" s="101" t="s">
        <v>26</v>
      </c>
      <c r="B8" s="101" t="s">
        <v>350</v>
      </c>
      <c r="C8" s="101" t="s">
        <v>351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customFormat="false" ht="12.85" hidden="false" customHeight="false" outlineLevel="0" collapsed="false">
      <c r="A9" s="101" t="s">
        <v>29</v>
      </c>
      <c r="B9" s="101" t="s">
        <v>352</v>
      </c>
      <c r="C9" s="101" t="s">
        <v>353</v>
      </c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customFormat="false" ht="24.4" hidden="false" customHeight="false" outlineLevel="0" collapsed="false">
      <c r="A10" s="101" t="s">
        <v>231</v>
      </c>
      <c r="B10" s="101" t="s">
        <v>354</v>
      </c>
      <c r="C10" s="101" t="s">
        <v>355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customFormat="false" ht="12.85" hidden="false" customHeight="false" outlineLevel="0" collapsed="false">
      <c r="A11" s="101" t="s">
        <v>233</v>
      </c>
      <c r="B11" s="101" t="s">
        <v>356</v>
      </c>
      <c r="C11" s="101" t="s">
        <v>353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customFormat="false" ht="12.85" hidden="false" customHeight="false" outlineLevel="0" collapsed="false">
      <c r="A12" s="101" t="s">
        <v>32</v>
      </c>
      <c r="B12" s="101" t="s">
        <v>357</v>
      </c>
      <c r="C12" s="101" t="s">
        <v>353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</row>
    <row r="13" customFormat="false" ht="12.85" hidden="false" customHeight="false" outlineLevel="0" collapsed="false">
      <c r="A13" s="101" t="s">
        <v>34</v>
      </c>
      <c r="B13" s="101" t="s">
        <v>358</v>
      </c>
      <c r="C13" s="101" t="s">
        <v>353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</row>
    <row r="14" customFormat="false" ht="24.4" hidden="false" customHeight="false" outlineLevel="0" collapsed="false">
      <c r="A14" s="101" t="s">
        <v>359</v>
      </c>
      <c r="B14" s="101" t="s">
        <v>360</v>
      </c>
      <c r="C14" s="101" t="s">
        <v>355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</row>
    <row r="15" customFormat="false" ht="12.85" hidden="false" customHeight="false" outlineLevel="0" collapsed="false">
      <c r="A15" s="101" t="s">
        <v>361</v>
      </c>
      <c r="B15" s="101" t="s">
        <v>362</v>
      </c>
      <c r="C15" s="101" t="s">
        <v>353</v>
      </c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</row>
    <row r="16" customFormat="false" ht="24.4" hidden="false" customHeight="false" outlineLevel="0" collapsed="false">
      <c r="A16" s="101" t="s">
        <v>41</v>
      </c>
      <c r="B16" s="101" t="s">
        <v>363</v>
      </c>
      <c r="C16" s="101" t="s">
        <v>355</v>
      </c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</row>
    <row r="17" customFormat="false" ht="12.85" hidden="false" customHeight="false" outlineLevel="0" collapsed="false">
      <c r="A17" s="101" t="s">
        <v>103</v>
      </c>
      <c r="B17" s="101" t="s">
        <v>364</v>
      </c>
      <c r="C17" s="101" t="s">
        <v>353</v>
      </c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</row>
    <row r="18" customFormat="false" ht="24.4" hidden="false" customHeight="false" outlineLevel="0" collapsed="false">
      <c r="A18" s="101" t="s">
        <v>105</v>
      </c>
      <c r="B18" s="101" t="s">
        <v>365</v>
      </c>
      <c r="C18" s="101" t="s">
        <v>355</v>
      </c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</row>
    <row r="19" customFormat="false" ht="12.85" hidden="false" customHeight="false" outlineLevel="0" collapsed="false">
      <c r="A19" s="101" t="s">
        <v>108</v>
      </c>
      <c r="B19" s="101" t="s">
        <v>366</v>
      </c>
      <c r="C19" s="101" t="s">
        <v>353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</row>
    <row r="20" customFormat="false" ht="12.85" hidden="false" customHeight="false" outlineLevel="0" collapsed="false">
      <c r="A20" s="101" t="s">
        <v>110</v>
      </c>
      <c r="B20" s="101" t="s">
        <v>367</v>
      </c>
      <c r="C20" s="101" t="s">
        <v>92</v>
      </c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</row>
    <row r="21" customFormat="false" ht="12.85" hidden="false" customHeight="false" outlineLevel="0" collapsed="false">
      <c r="A21" s="101"/>
      <c r="B21" s="101" t="s">
        <v>368</v>
      </c>
      <c r="C21" s="101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</row>
    <row r="22" customFormat="false" ht="12.85" hidden="false" customHeight="false" outlineLevel="0" collapsed="false">
      <c r="A22" s="101" t="s">
        <v>339</v>
      </c>
      <c r="B22" s="101" t="s">
        <v>369</v>
      </c>
      <c r="C22" s="101" t="s">
        <v>92</v>
      </c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</row>
    <row r="23" customFormat="false" ht="12.85" hidden="false" customHeight="false" outlineLevel="0" collapsed="false">
      <c r="A23" s="101" t="s">
        <v>340</v>
      </c>
      <c r="B23" s="101" t="s">
        <v>370</v>
      </c>
      <c r="C23" s="101" t="s">
        <v>92</v>
      </c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</row>
    <row r="24" customFormat="false" ht="24.4" hidden="false" customHeight="false" outlineLevel="0" collapsed="false">
      <c r="A24" s="101" t="s">
        <v>371</v>
      </c>
      <c r="B24" s="101"/>
      <c r="C24" s="101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customFormat="false" ht="12.85" hidden="false" customHeight="false" outlineLevel="0" collapsed="false">
      <c r="A25" s="101" t="s">
        <v>339</v>
      </c>
      <c r="B25" s="101" t="s">
        <v>372</v>
      </c>
      <c r="C25" s="101" t="s">
        <v>92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</row>
    <row r="26" customFormat="false" ht="12.85" hidden="false" customHeight="false" outlineLevel="0" collapsed="false">
      <c r="A26" s="101" t="s">
        <v>340</v>
      </c>
      <c r="B26" s="101" t="s">
        <v>373</v>
      </c>
      <c r="C26" s="101" t="s">
        <v>92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</row>
    <row r="27" customFormat="false" ht="12.85" hidden="false" customHeight="true" outlineLevel="0" collapsed="false">
      <c r="A27" s="102" t="s">
        <v>374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</row>
    <row r="28" customFormat="false" ht="24.4" hidden="false" customHeight="true" outlineLevel="0" collapsed="false">
      <c r="A28" s="103" t="s">
        <v>343</v>
      </c>
      <c r="B28" s="103" t="s">
        <v>67</v>
      </c>
      <c r="C28" s="104" t="s">
        <v>180</v>
      </c>
      <c r="D28" s="100" t="s">
        <v>375</v>
      </c>
      <c r="E28" s="100"/>
      <c r="F28" s="100"/>
      <c r="G28" s="100"/>
      <c r="H28" s="100"/>
      <c r="I28" s="100" t="s">
        <v>345</v>
      </c>
      <c r="J28" s="100"/>
      <c r="K28" s="100"/>
      <c r="L28" s="100"/>
      <c r="M28" s="100"/>
      <c r="N28" s="100" t="s">
        <v>376</v>
      </c>
      <c r="O28" s="100"/>
      <c r="P28" s="100"/>
      <c r="Q28" s="100"/>
      <c r="R28" s="100"/>
    </row>
    <row r="29" customFormat="false" ht="12.85" hidden="false" customHeight="true" outlineLevel="0" collapsed="false">
      <c r="A29" s="103"/>
      <c r="B29" s="103"/>
      <c r="C29" s="104"/>
      <c r="D29" s="100" t="s">
        <v>377</v>
      </c>
      <c r="E29" s="100"/>
      <c r="F29" s="100"/>
      <c r="G29" s="100"/>
      <c r="H29" s="100"/>
      <c r="I29" s="105"/>
      <c r="J29" s="100"/>
      <c r="K29" s="100"/>
      <c r="L29" s="100"/>
      <c r="M29" s="100"/>
      <c r="N29" s="100"/>
      <c r="O29" s="100"/>
      <c r="P29" s="100"/>
      <c r="Q29" s="100"/>
      <c r="R29" s="100"/>
    </row>
    <row r="30" customFormat="false" ht="24.4" hidden="false" customHeight="false" outlineLevel="0" collapsed="false">
      <c r="A30" s="103"/>
      <c r="B30" s="103"/>
      <c r="C30" s="104"/>
      <c r="D30" s="100" t="s">
        <v>8</v>
      </c>
      <c r="E30" s="100" t="s">
        <v>9</v>
      </c>
      <c r="F30" s="100" t="s">
        <v>10</v>
      </c>
      <c r="G30" s="100" t="s">
        <v>11</v>
      </c>
      <c r="H30" s="100" t="s">
        <v>12</v>
      </c>
      <c r="I30" s="100" t="s">
        <v>8</v>
      </c>
      <c r="J30" s="100" t="s">
        <v>9</v>
      </c>
      <c r="K30" s="100" t="s">
        <v>10</v>
      </c>
      <c r="L30" s="100" t="s">
        <v>11</v>
      </c>
      <c r="M30" s="100" t="s">
        <v>12</v>
      </c>
      <c r="N30" s="100" t="s">
        <v>8</v>
      </c>
      <c r="O30" s="100" t="s">
        <v>9</v>
      </c>
      <c r="P30" s="100" t="s">
        <v>10</v>
      </c>
      <c r="Q30" s="100" t="s">
        <v>11</v>
      </c>
      <c r="R30" s="100" t="s">
        <v>12</v>
      </c>
    </row>
    <row r="31" customFormat="false" ht="12.85" hidden="false" customHeight="false" outlineLevel="0" collapsed="false">
      <c r="A31" s="101" t="n">
        <v>1</v>
      </c>
      <c r="B31" s="100" t="n">
        <v>2</v>
      </c>
      <c r="C31" s="100" t="n">
        <v>3</v>
      </c>
      <c r="D31" s="100" t="n">
        <v>4</v>
      </c>
      <c r="E31" s="100" t="n">
        <v>5</v>
      </c>
      <c r="F31" s="100" t="n">
        <v>6</v>
      </c>
      <c r="G31" s="100" t="n">
        <v>7</v>
      </c>
      <c r="H31" s="100" t="n">
        <v>8</v>
      </c>
      <c r="I31" s="100" t="n">
        <v>9</v>
      </c>
      <c r="J31" s="100" t="n">
        <v>10</v>
      </c>
      <c r="K31" s="100" t="n">
        <v>11</v>
      </c>
      <c r="L31" s="100" t="n">
        <v>12</v>
      </c>
      <c r="M31" s="100" t="n">
        <v>13</v>
      </c>
      <c r="N31" s="100" t="n">
        <v>14</v>
      </c>
      <c r="O31" s="100" t="n">
        <v>15</v>
      </c>
      <c r="P31" s="100" t="n">
        <v>16</v>
      </c>
      <c r="Q31" s="100" t="n">
        <v>17</v>
      </c>
      <c r="R31" s="100" t="n">
        <v>18</v>
      </c>
    </row>
    <row r="32" customFormat="false" ht="12.85" hidden="false" customHeight="false" outlineLevel="0" collapsed="false">
      <c r="A32" s="101" t="s">
        <v>13</v>
      </c>
      <c r="B32" s="101" t="s">
        <v>348</v>
      </c>
      <c r="C32" s="101" t="s">
        <v>349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</row>
    <row r="33" customFormat="false" ht="12.85" hidden="false" customHeight="false" outlineLevel="0" collapsed="false">
      <c r="A33" s="101" t="s">
        <v>26</v>
      </c>
      <c r="B33" s="101" t="s">
        <v>350</v>
      </c>
      <c r="C33" s="101" t="s">
        <v>351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</row>
    <row r="34" customFormat="false" ht="12.8" hidden="false" customHeight="false" outlineLevel="0" collapsed="false">
      <c r="A34" s="101"/>
      <c r="B34" s="101"/>
      <c r="C34" s="101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</row>
    <row r="35" customFormat="false" ht="12.85" hidden="false" customHeight="false" outlineLevel="0" collapsed="false">
      <c r="A35" s="101" t="s">
        <v>29</v>
      </c>
      <c r="B35" s="101" t="s">
        <v>352</v>
      </c>
      <c r="C35" s="101" t="s">
        <v>353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</row>
    <row r="36" customFormat="false" ht="24.4" hidden="false" customHeight="false" outlineLevel="0" collapsed="false">
      <c r="A36" s="101" t="s">
        <v>231</v>
      </c>
      <c r="B36" s="101" t="s">
        <v>354</v>
      </c>
      <c r="C36" s="101" t="s">
        <v>355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</row>
    <row r="37" customFormat="false" ht="12.85" hidden="false" customHeight="false" outlineLevel="0" collapsed="false">
      <c r="A37" s="101" t="s">
        <v>233</v>
      </c>
      <c r="B37" s="101" t="s">
        <v>356</v>
      </c>
      <c r="C37" s="101" t="s">
        <v>353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</row>
    <row r="38" customFormat="false" ht="12.85" hidden="false" customHeight="false" outlineLevel="0" collapsed="false">
      <c r="A38" s="101" t="s">
        <v>32</v>
      </c>
      <c r="B38" s="101" t="s">
        <v>357</v>
      </c>
      <c r="C38" s="101" t="s">
        <v>353</v>
      </c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</row>
    <row r="39" customFormat="false" ht="12.85" hidden="false" customHeight="false" outlineLevel="0" collapsed="false">
      <c r="A39" s="101" t="s">
        <v>34</v>
      </c>
      <c r="B39" s="101" t="s">
        <v>358</v>
      </c>
      <c r="C39" s="101" t="s">
        <v>353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</row>
    <row r="40" customFormat="false" ht="24.4" hidden="false" customHeight="false" outlineLevel="0" collapsed="false">
      <c r="A40" s="101" t="s">
        <v>359</v>
      </c>
      <c r="B40" s="101" t="s">
        <v>360</v>
      </c>
      <c r="C40" s="101" t="s">
        <v>355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</row>
    <row r="41" customFormat="false" ht="12.85" hidden="false" customHeight="false" outlineLevel="0" collapsed="false">
      <c r="A41" s="101" t="s">
        <v>361</v>
      </c>
      <c r="B41" s="101" t="s">
        <v>362</v>
      </c>
      <c r="C41" s="101" t="s">
        <v>353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</row>
    <row r="42" customFormat="false" ht="24.4" hidden="false" customHeight="false" outlineLevel="0" collapsed="false">
      <c r="A42" s="101" t="s">
        <v>41</v>
      </c>
      <c r="B42" s="101" t="s">
        <v>363</v>
      </c>
      <c r="C42" s="101" t="s">
        <v>355</v>
      </c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</row>
    <row r="43" customFormat="false" ht="12.85" hidden="false" customHeight="false" outlineLevel="0" collapsed="false">
      <c r="A43" s="101" t="s">
        <v>103</v>
      </c>
      <c r="B43" s="101" t="s">
        <v>364</v>
      </c>
      <c r="C43" s="101" t="s">
        <v>353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</row>
    <row r="44" customFormat="false" ht="24.4" hidden="false" customHeight="false" outlineLevel="0" collapsed="false">
      <c r="A44" s="101" t="s">
        <v>105</v>
      </c>
      <c r="B44" s="101" t="s">
        <v>378</v>
      </c>
      <c r="C44" s="101" t="s">
        <v>355</v>
      </c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</row>
    <row r="45" customFormat="false" ht="12.85" hidden="false" customHeight="false" outlineLevel="0" collapsed="false">
      <c r="A45" s="101" t="s">
        <v>108</v>
      </c>
      <c r="B45" s="101" t="s">
        <v>366</v>
      </c>
      <c r="C45" s="101" t="s">
        <v>353</v>
      </c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</row>
    <row r="46" customFormat="false" ht="12.8" hidden="false" customHeight="false" outlineLevel="0" collapsed="false">
      <c r="A46" s="101"/>
      <c r="B46" s="101"/>
      <c r="C46" s="101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</row>
    <row r="47" customFormat="false" ht="12.85" hidden="false" customHeight="false" outlineLevel="0" collapsed="false">
      <c r="A47" s="101" t="s">
        <v>110</v>
      </c>
      <c r="B47" s="101" t="s">
        <v>367</v>
      </c>
      <c r="C47" s="101" t="s">
        <v>92</v>
      </c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</row>
    <row r="48" customFormat="false" ht="12.85" hidden="false" customHeight="false" outlineLevel="0" collapsed="false">
      <c r="A48" s="101"/>
      <c r="B48" s="101" t="s">
        <v>368</v>
      </c>
      <c r="C48" s="101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</row>
    <row r="49" customFormat="false" ht="12.85" hidden="false" customHeight="false" outlineLevel="0" collapsed="false">
      <c r="A49" s="101" t="s">
        <v>339</v>
      </c>
      <c r="B49" s="101" t="s">
        <v>369</v>
      </c>
      <c r="C49" s="101" t="s">
        <v>92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</row>
    <row r="50" customFormat="false" ht="12.85" hidden="false" customHeight="false" outlineLevel="0" collapsed="false">
      <c r="A50" s="101" t="s">
        <v>340</v>
      </c>
      <c r="B50" s="101" t="s">
        <v>370</v>
      </c>
      <c r="C50" s="101" t="s">
        <v>92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</row>
    <row r="51" customFormat="false" ht="24.4" hidden="false" customHeight="false" outlineLevel="0" collapsed="false">
      <c r="A51" s="101" t="s">
        <v>371</v>
      </c>
      <c r="B51" s="101"/>
      <c r="C51" s="101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</row>
    <row r="52" customFormat="false" ht="12.85" hidden="false" customHeight="false" outlineLevel="0" collapsed="false">
      <c r="A52" s="101" t="s">
        <v>339</v>
      </c>
      <c r="B52" s="101" t="s">
        <v>379</v>
      </c>
      <c r="C52" s="101" t="s">
        <v>92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</row>
    <row r="53" customFormat="false" ht="12.85" hidden="false" customHeight="false" outlineLevel="0" collapsed="false">
      <c r="A53" s="101" t="s">
        <v>340</v>
      </c>
      <c r="B53" s="101" t="s">
        <v>373</v>
      </c>
      <c r="C53" s="101" t="s">
        <v>92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</row>
    <row r="54" customFormat="false" ht="12.85" hidden="false" customHeight="true" outlineLevel="0" collapsed="false">
      <c r="A54" s="102" t="s">
        <v>374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</row>
    <row r="55" customFormat="false" ht="24.4" hidden="false" customHeight="true" outlineLevel="0" collapsed="false">
      <c r="A55" s="103" t="s">
        <v>343</v>
      </c>
      <c r="B55" s="103" t="s">
        <v>67</v>
      </c>
      <c r="C55" s="104" t="s">
        <v>180</v>
      </c>
      <c r="D55" s="100" t="s">
        <v>380</v>
      </c>
      <c r="E55" s="100"/>
      <c r="F55" s="100"/>
      <c r="G55" s="100"/>
      <c r="H55" s="100"/>
      <c r="I55" s="100" t="s">
        <v>8</v>
      </c>
      <c r="J55" s="100"/>
      <c r="K55" s="100"/>
      <c r="L55" s="100"/>
      <c r="M55" s="100"/>
      <c r="N55" s="106"/>
      <c r="O55" s="106"/>
      <c r="P55" s="106"/>
      <c r="Q55" s="106"/>
      <c r="R55" s="107"/>
    </row>
    <row r="56" customFormat="false" ht="24.4" hidden="false" customHeight="false" outlineLevel="0" collapsed="false">
      <c r="A56" s="103"/>
      <c r="B56" s="103"/>
      <c r="C56" s="104"/>
      <c r="D56" s="100" t="s">
        <v>8</v>
      </c>
      <c r="E56" s="100" t="s">
        <v>9</v>
      </c>
      <c r="F56" s="100" t="s">
        <v>10</v>
      </c>
      <c r="G56" s="100" t="s">
        <v>11</v>
      </c>
      <c r="H56" s="100" t="s">
        <v>12</v>
      </c>
      <c r="I56" s="100" t="s">
        <v>8</v>
      </c>
      <c r="J56" s="100" t="s">
        <v>9</v>
      </c>
      <c r="K56" s="100" t="s">
        <v>10</v>
      </c>
      <c r="L56" s="100" t="s">
        <v>11</v>
      </c>
      <c r="M56" s="100" t="s">
        <v>12</v>
      </c>
      <c r="N56" s="106"/>
      <c r="O56" s="106"/>
      <c r="P56" s="106"/>
      <c r="Q56" s="106"/>
      <c r="R56" s="107"/>
    </row>
    <row r="57" customFormat="false" ht="12.85" hidden="false" customHeight="false" outlineLevel="0" collapsed="false">
      <c r="A57" s="101" t="n">
        <v>1</v>
      </c>
      <c r="B57" s="100" t="n">
        <v>2</v>
      </c>
      <c r="C57" s="100" t="n">
        <v>3</v>
      </c>
      <c r="D57" s="100" t="n">
        <v>4</v>
      </c>
      <c r="E57" s="100" t="n">
        <v>5</v>
      </c>
      <c r="F57" s="100" t="n">
        <v>6</v>
      </c>
      <c r="G57" s="100" t="n">
        <v>7</v>
      </c>
      <c r="H57" s="100" t="n">
        <v>8</v>
      </c>
      <c r="I57" s="100" t="n">
        <v>9</v>
      </c>
      <c r="J57" s="100" t="n">
        <v>10</v>
      </c>
      <c r="K57" s="100" t="n">
        <v>11</v>
      </c>
      <c r="L57" s="100" t="n">
        <v>12</v>
      </c>
      <c r="M57" s="100" t="n">
        <v>13</v>
      </c>
      <c r="N57" s="106"/>
      <c r="O57" s="106"/>
      <c r="P57" s="106"/>
      <c r="Q57" s="106"/>
      <c r="R57" s="107"/>
    </row>
    <row r="58" customFormat="false" ht="12.85" hidden="false" customHeight="false" outlineLevel="0" collapsed="false">
      <c r="A58" s="101" t="s">
        <v>13</v>
      </c>
      <c r="B58" s="101" t="s">
        <v>348</v>
      </c>
      <c r="C58" s="101" t="s">
        <v>349</v>
      </c>
      <c r="D58" s="100" t="n">
        <f aca="false">H58+G58</f>
        <v>2.099314</v>
      </c>
      <c r="E58" s="100"/>
      <c r="F58" s="100"/>
      <c r="G58" s="100" t="n">
        <v>0.640573</v>
      </c>
      <c r="H58" s="100" t="n">
        <v>1.458741</v>
      </c>
      <c r="I58" s="100"/>
      <c r="J58" s="100"/>
      <c r="K58" s="100"/>
      <c r="L58" s="100"/>
      <c r="M58" s="100"/>
      <c r="N58" s="107"/>
      <c r="O58" s="107"/>
      <c r="P58" s="107"/>
      <c r="Q58" s="107"/>
      <c r="R58" s="107"/>
    </row>
    <row r="59" customFormat="false" ht="12.85" hidden="false" customHeight="false" outlineLevel="0" collapsed="false">
      <c r="A59" s="101" t="s">
        <v>26</v>
      </c>
      <c r="B59" s="101" t="s">
        <v>350</v>
      </c>
      <c r="C59" s="101" t="s">
        <v>351</v>
      </c>
      <c r="D59" s="100" t="n">
        <f aca="false">D58/8760*1000</f>
        <v>0.239647716894977</v>
      </c>
      <c r="E59" s="100"/>
      <c r="F59" s="100"/>
      <c r="G59" s="100" t="n">
        <f aca="false">G58/8760*1000</f>
        <v>0.0731247716894977</v>
      </c>
      <c r="H59" s="100" t="n">
        <f aca="false">H58/8760*1000</f>
        <v>0.166522945205479</v>
      </c>
      <c r="I59" s="100"/>
      <c r="J59" s="100"/>
      <c r="K59" s="100"/>
      <c r="L59" s="100"/>
      <c r="M59" s="100"/>
      <c r="N59" s="107"/>
      <c r="O59" s="107"/>
      <c r="P59" s="107"/>
      <c r="Q59" s="107"/>
      <c r="R59" s="107"/>
    </row>
    <row r="60" customFormat="false" ht="12.85" hidden="false" customHeight="false" outlineLevel="0" collapsed="false">
      <c r="A60" s="101" t="s">
        <v>29</v>
      </c>
      <c r="B60" s="101" t="s">
        <v>352</v>
      </c>
      <c r="C60" s="101" t="s">
        <v>353</v>
      </c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7"/>
      <c r="O60" s="107"/>
      <c r="P60" s="107"/>
      <c r="Q60" s="107"/>
      <c r="R60" s="107"/>
    </row>
    <row r="61" customFormat="false" ht="24.4" hidden="false" customHeight="false" outlineLevel="0" collapsed="false">
      <c r="A61" s="101" t="s">
        <v>231</v>
      </c>
      <c r="B61" s="101" t="s">
        <v>354</v>
      </c>
      <c r="C61" s="101" t="s">
        <v>355</v>
      </c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7"/>
      <c r="O61" s="107"/>
      <c r="P61" s="107"/>
      <c r="Q61" s="107"/>
      <c r="R61" s="107"/>
    </row>
    <row r="62" customFormat="false" ht="12.85" hidden="false" customHeight="false" outlineLevel="0" collapsed="false">
      <c r="A62" s="101" t="s">
        <v>233</v>
      </c>
      <c r="B62" s="101" t="s">
        <v>356</v>
      </c>
      <c r="C62" s="101" t="s">
        <v>353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7"/>
      <c r="O62" s="107"/>
      <c r="P62" s="107"/>
      <c r="Q62" s="107"/>
      <c r="R62" s="107"/>
    </row>
    <row r="63" customFormat="false" ht="12.85" hidden="false" customHeight="false" outlineLevel="0" collapsed="false">
      <c r="A63" s="101" t="s">
        <v>32</v>
      </c>
      <c r="B63" s="101" t="s">
        <v>357</v>
      </c>
      <c r="C63" s="101" t="s">
        <v>353</v>
      </c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7"/>
      <c r="O63" s="107"/>
      <c r="P63" s="107"/>
      <c r="Q63" s="107"/>
      <c r="R63" s="107"/>
    </row>
    <row r="64" customFormat="false" ht="12.85" hidden="false" customHeight="false" outlineLevel="0" collapsed="false">
      <c r="A64" s="101" t="s">
        <v>34</v>
      </c>
      <c r="B64" s="101" t="s">
        <v>358</v>
      </c>
      <c r="C64" s="101" t="s">
        <v>353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7"/>
      <c r="O64" s="107"/>
      <c r="P64" s="107"/>
      <c r="Q64" s="107"/>
      <c r="R64" s="107"/>
    </row>
    <row r="65" customFormat="false" ht="24.4" hidden="false" customHeight="false" outlineLevel="0" collapsed="false">
      <c r="A65" s="101" t="s">
        <v>359</v>
      </c>
      <c r="B65" s="101" t="s">
        <v>360</v>
      </c>
      <c r="C65" s="101" t="s">
        <v>355</v>
      </c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7"/>
      <c r="O65" s="107"/>
      <c r="P65" s="107"/>
      <c r="Q65" s="107"/>
      <c r="R65" s="107"/>
    </row>
    <row r="66" customFormat="false" ht="12.85" hidden="false" customHeight="false" outlineLevel="0" collapsed="false">
      <c r="A66" s="101" t="s">
        <v>361</v>
      </c>
      <c r="B66" s="101" t="s">
        <v>362</v>
      </c>
      <c r="C66" s="101" t="s">
        <v>353</v>
      </c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7"/>
      <c r="O66" s="107"/>
      <c r="P66" s="107"/>
      <c r="Q66" s="107"/>
      <c r="R66" s="107"/>
    </row>
    <row r="67" customFormat="false" ht="24.4" hidden="false" customHeight="false" outlineLevel="0" collapsed="false">
      <c r="A67" s="101" t="s">
        <v>41</v>
      </c>
      <c r="B67" s="101" t="s">
        <v>363</v>
      </c>
      <c r="C67" s="101" t="s">
        <v>355</v>
      </c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7"/>
      <c r="O67" s="107"/>
      <c r="P67" s="107"/>
      <c r="Q67" s="107"/>
      <c r="R67" s="107"/>
    </row>
    <row r="68" customFormat="false" ht="12.85" hidden="false" customHeight="false" outlineLevel="0" collapsed="false">
      <c r="A68" s="101" t="s">
        <v>103</v>
      </c>
      <c r="B68" s="101" t="s">
        <v>364</v>
      </c>
      <c r="C68" s="101" t="s">
        <v>353</v>
      </c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7"/>
      <c r="O68" s="107"/>
      <c r="P68" s="107"/>
      <c r="Q68" s="107"/>
      <c r="R68" s="107"/>
    </row>
    <row r="69" customFormat="false" ht="24.4" hidden="false" customHeight="false" outlineLevel="0" collapsed="false">
      <c r="A69" s="101" t="s">
        <v>105</v>
      </c>
      <c r="B69" s="101" t="s">
        <v>365</v>
      </c>
      <c r="C69" s="101" t="s">
        <v>355</v>
      </c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7"/>
      <c r="O69" s="107"/>
      <c r="P69" s="107"/>
      <c r="Q69" s="107"/>
      <c r="R69" s="107"/>
    </row>
    <row r="70" customFormat="false" ht="12.85" hidden="false" customHeight="false" outlineLevel="0" collapsed="false">
      <c r="A70" s="101" t="s">
        <v>381</v>
      </c>
      <c r="B70" s="101" t="s">
        <v>366</v>
      </c>
      <c r="C70" s="101" t="s">
        <v>353</v>
      </c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7"/>
      <c r="O70" s="107"/>
      <c r="P70" s="107"/>
      <c r="Q70" s="107"/>
      <c r="R70" s="107"/>
    </row>
    <row r="71" customFormat="false" ht="12.85" hidden="false" customHeight="false" outlineLevel="0" collapsed="false">
      <c r="A71" s="101" t="s">
        <v>110</v>
      </c>
      <c r="B71" s="101" t="s">
        <v>367</v>
      </c>
      <c r="C71" s="101" t="s">
        <v>92</v>
      </c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7"/>
      <c r="O71" s="107"/>
      <c r="P71" s="107"/>
      <c r="Q71" s="107"/>
      <c r="R71" s="107"/>
    </row>
    <row r="72" customFormat="false" ht="12.85" hidden="false" customHeight="false" outlineLevel="0" collapsed="false">
      <c r="A72" s="101"/>
      <c r="B72" s="101" t="s">
        <v>368</v>
      </c>
      <c r="C72" s="101"/>
      <c r="D72" s="100"/>
      <c r="E72" s="100"/>
      <c r="F72" s="100"/>
      <c r="G72" s="100"/>
      <c r="H72" s="100"/>
      <c r="I72" s="100"/>
      <c r="J72" s="100"/>
      <c r="K72" s="100"/>
      <c r="L72" s="100"/>
      <c r="M72" s="100"/>
      <c r="N72" s="107"/>
      <c r="O72" s="107"/>
      <c r="P72" s="107"/>
      <c r="Q72" s="107"/>
      <c r="R72" s="107"/>
    </row>
    <row r="73" customFormat="false" ht="12.85" hidden="false" customHeight="false" outlineLevel="0" collapsed="false">
      <c r="A73" s="101" t="s">
        <v>339</v>
      </c>
      <c r="B73" s="101" t="s">
        <v>369</v>
      </c>
      <c r="C73" s="101" t="s">
        <v>92</v>
      </c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7"/>
      <c r="O73" s="107"/>
      <c r="P73" s="107"/>
      <c r="Q73" s="107"/>
      <c r="R73" s="107"/>
    </row>
    <row r="74" customFormat="false" ht="12.85" hidden="false" customHeight="false" outlineLevel="0" collapsed="false">
      <c r="A74" s="101" t="s">
        <v>340</v>
      </c>
      <c r="B74" s="101" t="s">
        <v>370</v>
      </c>
      <c r="C74" s="101" t="s">
        <v>92</v>
      </c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7"/>
      <c r="O74" s="107"/>
      <c r="P74" s="107"/>
      <c r="Q74" s="107"/>
      <c r="R74" s="107"/>
    </row>
    <row r="75" customFormat="false" ht="24.4" hidden="false" customHeight="false" outlineLevel="0" collapsed="false">
      <c r="A75" s="101" t="s">
        <v>371</v>
      </c>
      <c r="B75" s="101"/>
      <c r="C75" s="101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7"/>
      <c r="O75" s="107"/>
      <c r="P75" s="107"/>
      <c r="Q75" s="107"/>
      <c r="R75" s="107"/>
    </row>
    <row r="76" customFormat="false" ht="12.85" hidden="false" customHeight="false" outlineLevel="0" collapsed="false">
      <c r="A76" s="101" t="s">
        <v>339</v>
      </c>
      <c r="B76" s="101" t="s">
        <v>379</v>
      </c>
      <c r="C76" s="101" t="s">
        <v>92</v>
      </c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7"/>
      <c r="O76" s="107"/>
      <c r="P76" s="107"/>
      <c r="Q76" s="107"/>
      <c r="R76" s="107"/>
    </row>
    <row r="77" customFormat="false" ht="12.85" hidden="false" customHeight="false" outlineLevel="0" collapsed="false">
      <c r="A77" s="101" t="s">
        <v>340</v>
      </c>
      <c r="B77" s="101" t="s">
        <v>373</v>
      </c>
      <c r="C77" s="101" t="s">
        <v>92</v>
      </c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7"/>
      <c r="O77" s="107"/>
      <c r="P77" s="107"/>
      <c r="Q77" s="107"/>
      <c r="R77" s="107"/>
    </row>
    <row r="79" s="108" customFormat="true" ht="12.8" hidden="false" customHeight="true" outlineLevel="0" collapsed="false">
      <c r="A79" s="0"/>
      <c r="B79" s="14" t="s">
        <v>45</v>
      </c>
      <c r="C79" s="14"/>
      <c r="D79" s="14"/>
      <c r="E79" s="14"/>
      <c r="F79" s="14"/>
      <c r="G79" s="14"/>
      <c r="H79" s="14"/>
      <c r="I79" s="15"/>
      <c r="J79" s="15"/>
      <c r="K79" s="15"/>
      <c r="L79" s="15"/>
      <c r="M79" s="15"/>
      <c r="N79" s="15"/>
      <c r="O79" s="15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108" customFormat="true" ht="12.8" hidden="false" customHeight="false" outlineLevel="0" collapsed="false">
      <c r="A80" s="0"/>
      <c r="B80" s="14"/>
      <c r="C80" s="14"/>
      <c r="D80" s="14"/>
      <c r="E80" s="14"/>
      <c r="F80" s="14"/>
      <c r="G80" s="14"/>
      <c r="H80" s="14"/>
      <c r="I80" s="15"/>
      <c r="J80" s="15"/>
      <c r="K80" s="15"/>
      <c r="L80" s="15"/>
      <c r="M80" s="15"/>
      <c r="N80" s="15"/>
      <c r="O80" s="15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108" customFormat="true" ht="12.8" hidden="false" customHeight="false" outlineLevel="0" collapsed="false">
      <c r="A81" s="0"/>
      <c r="B81" s="14" t="s">
        <v>46</v>
      </c>
      <c r="C81" s="14"/>
      <c r="D81" s="14"/>
      <c r="E81" s="14"/>
      <c r="F81" s="14"/>
      <c r="G81" s="14"/>
      <c r="H81" s="14"/>
      <c r="I81" s="15"/>
      <c r="J81" s="15"/>
      <c r="K81" s="15"/>
      <c r="L81" s="15"/>
      <c r="M81" s="15"/>
      <c r="N81" s="15"/>
      <c r="O81" s="15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s="108" customFormat="true" ht="12.8" hidden="false" customHeight="false" outlineLevel="0" collapsed="false">
      <c r="A82" s="0"/>
      <c r="B82" s="14"/>
      <c r="C82" s="14"/>
      <c r="D82" s="14"/>
      <c r="E82" s="14"/>
      <c r="F82" s="14"/>
      <c r="G82" s="14"/>
      <c r="H82" s="14"/>
      <c r="I82" s="15"/>
      <c r="J82" s="15"/>
      <c r="K82" s="15"/>
      <c r="L82" s="15"/>
      <c r="M82" s="15"/>
      <c r="N82" s="15"/>
      <c r="O82" s="15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s="108" customFormat="true" ht="12.8" hidden="false" customHeight="false" outlineLevel="0" collapsed="false">
      <c r="A83" s="0"/>
      <c r="B83" s="14" t="s">
        <v>254</v>
      </c>
      <c r="C83" s="14"/>
      <c r="D83" s="14"/>
      <c r="E83" s="14"/>
      <c r="F83" s="14"/>
      <c r="G83" s="14"/>
      <c r="H83" s="14"/>
      <c r="I83" s="15"/>
      <c r="J83" s="15"/>
      <c r="K83" s="15"/>
      <c r="L83" s="15"/>
      <c r="M83" s="15"/>
      <c r="N83" s="15"/>
      <c r="O83" s="15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5" customFormat="false" ht="12.8" hidden="false" customHeight="false" outlineLevel="0" collapsed="false"/>
    <row r="88" customFormat="false" ht="12.8" hidden="false" customHeight="false" outlineLevel="0" collapsed="false"/>
    <row r="89" customFormat="false" ht="12.8" hidden="false" customHeight="false" outlineLevel="0" collapsed="false"/>
    <row r="90" customFormat="false" ht="12.8" hidden="false" customHeight="false" outlineLevel="0" collapsed="false"/>
    <row r="91" customFormat="false" ht="12.8" hidden="false" customHeight="false" outlineLevel="0" collapsed="false"/>
    <row r="93" customFormat="false" ht="12.8" hidden="false" customHeight="false" outlineLevel="0" collapsed="false"/>
    <row r="94" customFormat="false" ht="12.8" hidden="false" customHeight="false" outlineLevel="0" collapsed="false"/>
    <row r="96" customFormat="false" ht="12.8" hidden="false" customHeight="false" outlineLevel="0" collapsed="false"/>
    <row r="99" customFormat="false" ht="12.8" hidden="false" customHeight="false" outlineLevel="0" collapsed="false"/>
    <row r="101" customFormat="false" ht="12.8" hidden="false" customHeight="false" outlineLevel="0" collapsed="false"/>
    <row r="102" customFormat="false" ht="12.8" hidden="false" customHeight="false" outlineLevel="0" collapsed="false"/>
    <row r="103" customFormat="false" ht="12.8" hidden="false" customHeight="false" outlineLevel="0" collapsed="false"/>
    <row r="104" customFormat="false" ht="12.8" hidden="false" customHeight="false" outlineLevel="0" collapsed="false"/>
    <row r="105" customFormat="false" ht="12.8" hidden="false" customHeight="false" outlineLevel="0" collapsed="false"/>
    <row r="106" customFormat="false" ht="12.8" hidden="false" customHeight="false" outlineLevel="0" collapsed="false"/>
    <row r="107" customFormat="false" ht="12.8" hidden="false" customHeight="false" outlineLevel="0" collapsed="false"/>
    <row r="108" customFormat="false" ht="12.8" hidden="false" customHeight="false" outlineLevel="0" collapsed="false"/>
    <row r="110" customFormat="false" ht="12.8" hidden="false" customHeight="false" outlineLevel="0" collapsed="false"/>
    <row r="111" customFormat="false" ht="12.8" hidden="false" customHeight="false" outlineLevel="0" collapsed="false"/>
    <row r="113" customFormat="false" ht="12.8" hidden="false" customHeight="false" outlineLevel="0" collapsed="false"/>
    <row r="128" customFormat="false" ht="12.8" hidden="false" customHeight="false" outlineLevel="0" collapsed="false"/>
  </sheetData>
  <mergeCells count="27">
    <mergeCell ref="A1:R1"/>
    <mergeCell ref="A3:A5"/>
    <mergeCell ref="B3:B5"/>
    <mergeCell ref="C3:C5"/>
    <mergeCell ref="D3:H3"/>
    <mergeCell ref="I3:M4"/>
    <mergeCell ref="N3:R4"/>
    <mergeCell ref="D4:H4"/>
    <mergeCell ref="A27:R27"/>
    <mergeCell ref="A28:A30"/>
    <mergeCell ref="B28:B30"/>
    <mergeCell ref="C28:C30"/>
    <mergeCell ref="D28:H28"/>
    <mergeCell ref="I28:M28"/>
    <mergeCell ref="N28:R28"/>
    <mergeCell ref="D29:H29"/>
    <mergeCell ref="A54:R54"/>
    <mergeCell ref="A55:A56"/>
    <mergeCell ref="B55:B56"/>
    <mergeCell ref="C55:C56"/>
    <mergeCell ref="D55:H55"/>
    <mergeCell ref="I55:M55"/>
    <mergeCell ref="B79:H79"/>
    <mergeCell ref="B80:H80"/>
    <mergeCell ref="B81:H81"/>
    <mergeCell ref="B82:H82"/>
    <mergeCell ref="B83:H83"/>
  </mergeCells>
  <printOptions headings="false" gridLines="false" gridLinesSet="true" horizontalCentered="false" verticalCentered="false"/>
  <pageMargins left="0.347222222222222" right="0.304861111111111" top="0.251388888888889" bottom="0.31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118356</TotalTime>
  <Application>LibreOffice/4.3.2.2$Windows_x86 LibreOffice_project/edfb5295ba211bd31ad47d0bad0118690f76407d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2013-11-05T03:41:22Z</dcterms:created>
  <dc:creator>Андрей Обухов</dc:creator>
  <dc:language>ru-RU</dc:language>
  <cp:lastPrinted>2017-04-27T15:32:50Z</cp:lastPrinted>
  <dcterms:modified xsi:type="dcterms:W3CDTF">2017-04-28T09:24:50Z</dcterms:modified>
  <cp:revision>65</cp:revision>
</cp:coreProperties>
</file>